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780" activeTab="0"/>
  </bookViews>
  <sheets>
    <sheet name="市上备案方案表" sheetId="1" r:id="rId1"/>
    <sheet name="方案表 (3)" sheetId="2" state="hidden" r:id="rId2"/>
    <sheet name="方案表 (2)" sheetId="3" state="hidden" r:id="rId3"/>
  </sheets>
  <externalReferences>
    <externalReference r:id="rId6"/>
  </externalReferences>
  <definedNames>
    <definedName name="_xlnm.Print_Titles" localSheetId="2">'方案表 (2)'!$2:$4</definedName>
    <definedName name="_xlnm.Print_Titles" localSheetId="1">'方案表 (3)'!$2:$4</definedName>
    <definedName name="_xlnm.Print_Titles" localSheetId="0">'市上备案方案表'!$2:$5</definedName>
    <definedName name="项目类型">'[1]勿删'!$B$1:$N$1</definedName>
  </definedNames>
  <calcPr fullCalcOnLoad="1"/>
</workbook>
</file>

<file path=xl/sharedStrings.xml><?xml version="1.0" encoding="utf-8"?>
<sst xmlns="http://schemas.openxmlformats.org/spreadsheetml/2006/main" count="4807" uniqueCount="1661">
  <si>
    <t>附件</t>
  </si>
  <si>
    <t xml:space="preserve">  黔江区 2021年度财政涉农资金统筹整合方案备案表（调整后）</t>
  </si>
  <si>
    <t>序号</t>
  </si>
  <si>
    <t>项目类型</t>
  </si>
  <si>
    <t>项目名称</t>
  </si>
  <si>
    <t>项目内容</t>
  </si>
  <si>
    <t>绩效目标</t>
  </si>
  <si>
    <t>实施地点</t>
  </si>
  <si>
    <t>进度计划（起止时间）</t>
  </si>
  <si>
    <t>区县责任部门</t>
  </si>
  <si>
    <t>市级监管部门</t>
  </si>
  <si>
    <t>是否从巩固拓展脱贫攻坚成果和乡村振兴项目库中选择</t>
  </si>
  <si>
    <t>是否以工代赈方式实施</t>
  </si>
  <si>
    <t>总投资</t>
  </si>
  <si>
    <t>财政资金</t>
  </si>
  <si>
    <t>其他资金（万元）</t>
  </si>
  <si>
    <t>其中到户资金规模（万元）</t>
  </si>
  <si>
    <t>备注</t>
  </si>
  <si>
    <t>中央资金（万元）</t>
  </si>
  <si>
    <t>整合的中央资金名称</t>
  </si>
  <si>
    <t>市财政下达中央资金的文件名称及文号</t>
  </si>
  <si>
    <t>市级资金（万元）</t>
  </si>
  <si>
    <t>整合的市级资金名称</t>
  </si>
  <si>
    <t>市财政下达市级资金的文件名称及文号</t>
  </si>
  <si>
    <t>县级资金（万元）</t>
  </si>
  <si>
    <t>债券资金</t>
  </si>
  <si>
    <t>金融信贷资金</t>
  </si>
  <si>
    <t>村民筹资筹劳</t>
  </si>
  <si>
    <t>社会资本</t>
  </si>
  <si>
    <t>A</t>
  </si>
  <si>
    <t>B</t>
  </si>
  <si>
    <t>C</t>
  </si>
  <si>
    <t>D</t>
  </si>
  <si>
    <t>E</t>
  </si>
  <si>
    <t>F</t>
  </si>
  <si>
    <t>G</t>
  </si>
  <si>
    <t>H</t>
  </si>
  <si>
    <t>I</t>
  </si>
  <si>
    <t>J</t>
  </si>
  <si>
    <t>K</t>
  </si>
  <si>
    <t>L</t>
  </si>
  <si>
    <t>M</t>
  </si>
  <si>
    <t>N</t>
  </si>
  <si>
    <t>O</t>
  </si>
  <si>
    <t>P</t>
  </si>
  <si>
    <t>Q</t>
  </si>
  <si>
    <t>R</t>
  </si>
  <si>
    <t>S</t>
  </si>
  <si>
    <t>T</t>
  </si>
  <si>
    <t>U</t>
  </si>
  <si>
    <t>V</t>
  </si>
  <si>
    <t>W</t>
  </si>
  <si>
    <t>X</t>
  </si>
  <si>
    <t>Y</t>
  </si>
  <si>
    <t>合计</t>
  </si>
  <si>
    <t>农村基础设施项目</t>
  </si>
  <si>
    <t>2021年农村危房改造项目</t>
  </si>
  <si>
    <t>对排查出的农村C、D级危房实施改造</t>
  </si>
  <si>
    <t>有效解决农户住房安全问题（含建卡贫困户2户），动态消除农村现存危房</t>
  </si>
  <si>
    <t>各乡镇街道</t>
  </si>
  <si>
    <t>2021.3-12</t>
  </si>
  <si>
    <t>区住房城乡建委</t>
  </si>
  <si>
    <t>市住房城乡建委</t>
  </si>
  <si>
    <t>是</t>
  </si>
  <si>
    <t>否</t>
  </si>
  <si>
    <t>农田建设补助资金</t>
  </si>
  <si>
    <t>渝财农【2020】130号关于提前下达2021年中央财政农田建设补助资金预算指标的通知</t>
  </si>
  <si>
    <t>第一批</t>
  </si>
  <si>
    <t>冯家街道照耀社区房屋整治及环境提升项目</t>
  </si>
  <si>
    <t>50户农户房屋维修整治，院落整治，厕所治理，污水处理</t>
  </si>
  <si>
    <t>改善冯家街道照耀社区50户，248人人居环境条件，其中贫困人口28人。</t>
  </si>
  <si>
    <t>冯家街道照耀社区照耀居委1-6组</t>
  </si>
  <si>
    <t>2021.4-12</t>
  </si>
  <si>
    <t>塘河村房屋整治与环境提升项目</t>
  </si>
  <si>
    <t>完成17户房屋整治与环境提升（含房屋破损整治、室内厨房、厕所整治、三格式化粪池安置、庭院整治）</t>
  </si>
  <si>
    <t>通过改善基础设施，改善约17户（含贫困户4户）生产生活条件。</t>
  </si>
  <si>
    <t>塘河村</t>
  </si>
  <si>
    <t>茶山村房屋整治与环境提升项目</t>
  </si>
  <si>
    <t>完成11户房屋整治与环境提升（含房屋破损整治、室内厨房、厕所整治、三格式化粪池安置、庭院整治）</t>
  </si>
  <si>
    <t>通过改善基础设施，改善约11户（含贫困户2户）生产生活条件。</t>
  </si>
  <si>
    <t>茶山村</t>
  </si>
  <si>
    <t>兴阳村房屋整治与环境提升项目</t>
  </si>
  <si>
    <t>完成50户房屋整治与环境提升（含房屋破损整治、室内厨房、厕所整治、三格式化粪池安置、庭院整治）</t>
  </si>
  <si>
    <t>通过改善基础设施，改善约80户（含贫困户5户）生产生活条件。</t>
  </si>
  <si>
    <t>兴阳村</t>
  </si>
  <si>
    <t>新花村房屋整治与环境提升项目</t>
  </si>
  <si>
    <t>完成278户房屋整治与环境提升，含房屋破损整治、室内厨房、厕所整治、三格式化粪池安置、庭院净化、硬化等环境提升。</t>
  </si>
  <si>
    <t>进一步保障全村568户（含贫困户4户）2018名群众住房安全</t>
  </si>
  <si>
    <t>新花村1、2、3、4、5、6、7组</t>
  </si>
  <si>
    <t>黄泥村旧房整治与环境提升</t>
  </si>
  <si>
    <t>完成409户房屋整治与环境提升，含房屋破损整治、室内厨房、厕所整治、三格式化粪池安置、庭院净化、硬化等环境提升。</t>
  </si>
  <si>
    <t>进一步保障全村817户（含贫困户2户）2459名群众住房安全</t>
  </si>
  <si>
    <t>黄泥村1、2、3、4、5、6、7组</t>
  </si>
  <si>
    <t>华阳社区房屋整治与人居环境提升项目</t>
  </si>
  <si>
    <t>对华阳300户农户院坝硬化；室内厨房；房屋破损整治、、厕所整治、三格式化粪池安置、庭院净化、硬化、排水沟治理，污水处理及入户路等环境提升。</t>
  </si>
  <si>
    <t>改善生活环境提高生活质量进一步保障619户（含贫困户5户）2475人住房安全</t>
  </si>
  <si>
    <t>华阳社区1.2.3.4.5.6组</t>
  </si>
  <si>
    <t>竹园村房屋整治与环境提升项目</t>
  </si>
  <si>
    <t>完成200户房屋整治与环境提升，含房屋破损整治、室内厨房、厕所整治、三格式化粪池安置、庭院净化、硬化等环境提升。</t>
  </si>
  <si>
    <t>进一步保障全村885户（含贫困户3户）2822名群众住房安全</t>
  </si>
  <si>
    <t>竹园村1、2、3、4、5、6、7、8组</t>
  </si>
  <si>
    <t>长坪村房屋整治与环境提升项目</t>
  </si>
  <si>
    <t>完成238户房屋整治与环境提升，含房屋破损整治、室内厨房、厕所整治、三格式化粪池安置、庭院净化、硬化等环境提升。</t>
  </si>
  <si>
    <t>进一步保障全村445户（含贫困户5户）1664名群众住房安全</t>
  </si>
  <si>
    <t>长坪村1、2、3、4、5组</t>
  </si>
  <si>
    <t>黎水村房屋整治与环境提升项目</t>
  </si>
  <si>
    <t>完成100户房屋整治与环境提升，含房屋破损整治、室内厨房、厕所整治、三格式化粪池安置、庭院净化、硬化等环境提升。</t>
  </si>
  <si>
    <t>进一步保障全村713户（含贫困户4户）2252名群众住房安全</t>
  </si>
  <si>
    <t>黎水村1、2、3、4、5、6、7组</t>
  </si>
  <si>
    <t>沙子场居委旧房整治与环境提升工程</t>
  </si>
  <si>
    <t>完成50户旧房整治与环境提升，含房屋破损整治、室内厕所、厨房整治、三格式化粪池安装、庭院净化、硬化等环境提升。</t>
  </si>
  <si>
    <t>项目实施后，使50户（含贫困户3户）的住房安全得到保障，环境得到明显改善。</t>
  </si>
  <si>
    <t>邻鄂镇沙子场居委</t>
  </si>
  <si>
    <t>五马顶居委旧房整治与环境提升工程</t>
  </si>
  <si>
    <t>完成60户旧房整治与环境提升，含房屋破损整治、室内厕所、厨房整治、三格式化粪池安装、庭院净化、硬化等环境提升。</t>
  </si>
  <si>
    <t>项目实施后，使60户（含贫困户15户）的住房安全得到保障，环境得到明显改善。</t>
  </si>
  <si>
    <t>邻鄂镇五马顶居委</t>
  </si>
  <si>
    <t>艾坪村旧房整治与环境提升工程</t>
  </si>
  <si>
    <t>项目实施后，使60户（含贫困户9户）的住房安全得到保障，环境得到明显改善。</t>
  </si>
  <si>
    <t>邻鄂镇艾坪村</t>
  </si>
  <si>
    <t>高坪村旧房整治与环境提升工程</t>
  </si>
  <si>
    <t>完成80户旧房整治与环境提升，含房屋破损整治、室内厕所、厨房整治、三格式化粪池安装、庭院净化、硬化等环境提升。</t>
  </si>
  <si>
    <t>项目实施后，使80户（含贫困户13户）的住房安全得到保障，环境得到明显改善。</t>
  </si>
  <si>
    <t>邻鄂镇高坪村</t>
  </si>
  <si>
    <t>松林村旧房整治与环境提升工程</t>
  </si>
  <si>
    <t>完成70户旧房整治与环境提升，含房屋破损整治、室内厕所、厨房整治、三格式化粪池安装、庭院净化、硬化等环境提升。</t>
  </si>
  <si>
    <t>项目实施后，使70户（含贫困户18户、边缘户2户）的住房安全得到保障，环境得到明显改善。</t>
  </si>
  <si>
    <t>邻鄂村旧房整治与环境提升工程</t>
  </si>
  <si>
    <t>项目实施后，使80户（含贫困户22户）的住房安全得到保障，环境得到明显改善。</t>
  </si>
  <si>
    <t>沙坝镇西泡村房屋整治与环境提升项目</t>
  </si>
  <si>
    <t>50户房屋整治与环境提升，含房屋破损整治、室内厨房、厕所整治、三格式化粪池安置、庭院净化、硬化等。</t>
  </si>
  <si>
    <t>项目建成后，西泡村50户（含贫困户10户）整村人居环境得到提升和生产生活条件得到改善。</t>
  </si>
  <si>
    <t>西泡村</t>
  </si>
  <si>
    <t>沙坝镇三台村房屋整治与环境提升项目</t>
  </si>
  <si>
    <t>25户房屋整治与环境提升，含房屋破损整治、室内厨房、厕所整治、三格式化粪池安置、庭院净化、硬化等。</t>
  </si>
  <si>
    <t>项目建成后，三台村25户（含贫困户16户）人居环境得到提升和生产生活条件得到改善。</t>
  </si>
  <si>
    <t>三台村</t>
  </si>
  <si>
    <t>沙坝镇石桥村房屋整治与环境提升项目</t>
  </si>
  <si>
    <t>75户房屋整治与环境提升，含房屋破损整治、室内厨房、厕所整治、三格式化粪池安置、庭院净化、硬化等。</t>
  </si>
  <si>
    <t>项目建成后，石桥村75户（含贫困户30户）整村人居环境得到提升和生产生活条件改善，进一步提高石桥村农户的满意度。</t>
  </si>
  <si>
    <t>石桥村</t>
  </si>
  <si>
    <t>新安村房屋整治与环境提升项目</t>
  </si>
  <si>
    <t>完成80户房屋整治与环境提升（含房屋破损整治、室内厨房、厕所整治、三格式化粪池安置、庭院整治）</t>
  </si>
  <si>
    <t>通过改善基础设施，改善约80户（含贫困户10户）生产生活条件。</t>
  </si>
  <si>
    <t>新安村</t>
  </si>
  <si>
    <t>关里村房屋整治与环境提升项目</t>
  </si>
  <si>
    <t>通过改善基础设施，改善约80户（含贫困户24户）生产生活条件。</t>
  </si>
  <si>
    <t>关里村</t>
  </si>
  <si>
    <t>茂溪村房屋整治与环境提升项目</t>
  </si>
  <si>
    <t>通过改善基础设施，改善约50户（含贫困户5户）生产生活条件。</t>
  </si>
  <si>
    <t>茂溪村</t>
  </si>
  <si>
    <t>杨柳村房屋整治与环境提升项目</t>
  </si>
  <si>
    <t>杨柳村</t>
  </si>
  <si>
    <t>青龙村房屋整治与环境提升项目</t>
  </si>
  <si>
    <t>通过改善基础设施，改善约50户（含贫困户6户）生产生活条件。</t>
  </si>
  <si>
    <t>青龙村</t>
  </si>
  <si>
    <t>大山村房屋整治与环境提升项目</t>
  </si>
  <si>
    <t>通过改善基础设施，改善约80户（含贫困户1户）生产生活条件。</t>
  </si>
  <si>
    <t>大山村</t>
  </si>
  <si>
    <t>水田社区房屋整治与环境提升项目</t>
  </si>
  <si>
    <t>项目完工后，改善200户（含贫困户40户）人居环境，提高人民生活质量。</t>
  </si>
  <si>
    <t>水田社区</t>
  </si>
  <si>
    <t>龙桥村房屋整治与环境提升项目</t>
  </si>
  <si>
    <t>项目完工后，改善200户（含贫困户22户）人居环境，提高人民生活质量。</t>
  </si>
  <si>
    <t>龙桥村</t>
  </si>
  <si>
    <t>大塘村房屋整治与环境提升项目</t>
  </si>
  <si>
    <t>项目完工后，改善200户（含贫困户20户）人居环境，提高人民生活质量。</t>
  </si>
  <si>
    <t>大塘村</t>
  </si>
  <si>
    <t>石郎村房屋整治与环境提升项目</t>
  </si>
  <si>
    <t>项目完工后，改善200户（含贫困户18户）人居环境，提高人民生活质量。</t>
  </si>
  <si>
    <t>石郎村</t>
  </si>
  <si>
    <t>胜利村村房屋整治与环境提升项目</t>
  </si>
  <si>
    <t>胜利村40户房屋破损整治、室内厨房、厕所整治等环境提升</t>
  </si>
  <si>
    <t>改善胜利村40户（含贫困户10户）农户人居环境</t>
  </si>
  <si>
    <t>胜利村</t>
  </si>
  <si>
    <t>农业生产发展项目</t>
  </si>
  <si>
    <t>2019年冯家街道等六个高标准农田建设项目</t>
  </si>
  <si>
    <t>高标准农田建设3.03万亩，坡改梯面积2900亩，蓄水池80座，管道16100米，排水池26300米，4.5米泥结石路25450米，3.5米泥结石路1450米，3米泥结石路13800米。2.0米生产便道28000米，1.5米生产便道8420米，1米生产便道13300米，2.5米生产便道2650米。错车道184个。</t>
  </si>
  <si>
    <t>2019年度高标准农田建设项目实施后，将产生显著的社会效益。项目区农业生产条件将得到根本改善，项目建成后，提高了土地利用率，改善了项目区内水利、林网道路等设施条件，摆脱以往“靠天吃饭”的农业模式，有效减少了自然旱灾对农业生产的危害，预计可新增灌溉面积0.1万亩，改善灌溉面积0.1万亩。农民直接受益于项目施工后的农业生产条件改善，增加了收入。受益建档立卡贫困582户2128人，</t>
  </si>
  <si>
    <t>冯家街道、金溪镇、沙坝镇、水市乡、水田乡、中塘镇</t>
  </si>
  <si>
    <t>2021.1-12</t>
  </si>
  <si>
    <t>区农业农村委</t>
  </si>
  <si>
    <t>市农业农村委</t>
  </si>
  <si>
    <t>中央财政专项扶贫资金</t>
  </si>
  <si>
    <t>渝财农【2020】128号关于提前下达2021年财政专项扶贫资金的通知</t>
  </si>
  <si>
    <t>2020年大宗油料基地建设项目</t>
  </si>
  <si>
    <t>建设大宗油料基地10000亩。土地平整1270亩，4.5米泥结石路20200米，3.5米泥结石路1090米，回车场8个，错车道2个，管道7590米，蓄水池7口，生产便道3850米，排水沟300米。</t>
  </si>
  <si>
    <t>本项目油料基地涉及流转土地农户120户，方便周边群众出行345户，涉及贫困户31户65人，土地96亩，其中25户在油料基地范围内务工，收入1400元/人/月，年务工约9个月。涉及贫困户42户，土地521亩，其中30户在油料基地范围内务工，收入1400元/人/月,共计约有300名该村村民于村内流转土地上务工</t>
  </si>
  <si>
    <t>邻鄂镇、五里乡、金洞乡、濯水镇、石家镇</t>
  </si>
  <si>
    <t>市级财政专项扶贫资金</t>
  </si>
  <si>
    <t>主要农作物全程机械化试验项目</t>
  </si>
  <si>
    <t>实施宜机化整治485亩；硬化场地350平方米；修建水泥围墙100米，搭建钢蓬300平方米；购置联合收割机一台；建设一个主要农作物全程机械化示范乡镇</t>
  </si>
  <si>
    <t>全程机械化作业，提高2个百分点农机化综合水平，节约劳动成本，增加农民收入，流转90余户农民土地，20余名贫困农民参加项目实施，项目实施后每户每年增加收入600元</t>
  </si>
  <si>
    <t>中塘乡兴泉居委</t>
  </si>
  <si>
    <t>林业改革发展资金</t>
  </si>
  <si>
    <t>渝财农【2020】119号关于提前下达2021年中央林业改革发展资金预算的通知</t>
  </si>
  <si>
    <t>五里乡海洋村土地宜机化整治项目</t>
  </si>
  <si>
    <t>宜机化坡梯台改造518.532亩，互联互通改造20.142亩，主要建设内容是地表清杂灌杂草；表土剥离；清理岩石；坡改梯；表土回覆平整。</t>
  </si>
  <si>
    <t>全程机械化作业，提高2个百分点农机化综合水平，节约劳动成本，推动白茶产业发展，流转230余户农民土地，20余户贫困参加项目实施和就业，每位贫困户年增加收入3000元。</t>
  </si>
  <si>
    <t>五里乡海洋村</t>
  </si>
  <si>
    <t>水利发展资金</t>
  </si>
  <si>
    <t>渝财农【2020】124号关于提前下达2021年水利发展资金预算的通知</t>
  </si>
  <si>
    <t>阿蓬江现代生态园土地宜机化整治项目</t>
  </si>
  <si>
    <t>宜机化缓坡改造113.2亩，主要建设内容是坚持资源循环、绿色低碳理念,充分考虑自然条件，因地制宜，土方就地就近挖填转运，将原有水平条田进行整体整治，通过开挖回填土壤等工程措施，修建地块进出坡道、完善田间道路，实现相邻地块之间、地块与道路之间衔接顺畅，满足大中型农业机械进出地块需要。</t>
  </si>
  <si>
    <t>全程机械化作业，提高2个百分点农机化综合水平，节约劳动成本，推动蔬菜产业发展，流转190余户农民土地，10余位贫困农民参加项目实施和就业，每位贫困户月年增加收入2000元。</t>
  </si>
  <si>
    <t>舟白街道箭坝社区</t>
  </si>
  <si>
    <t>冯家寨子黄土湾宜机化整治</t>
  </si>
  <si>
    <t xml:space="preserve">宜机化坡梯台改造551.87亩，主要建设内容是地表清杂灌杂草；表土剥离；清理岩石；坡改梯；表土回覆平整。
</t>
  </si>
  <si>
    <t>全程机械化作业，提高2个百分点农机化综合水平，节约劳动成本，推动中药材产业发展，流转430户农民土地，30余名贫困户参加项目实施和就业，每位贫困户年增加收入3000元。</t>
  </si>
  <si>
    <t>冯家寨子黄土湾</t>
  </si>
  <si>
    <t>2020年冯家街道寨子社区乡村振兴建设项目</t>
  </si>
  <si>
    <t>1. 坡改梯240亩。主要建设内容：修施工便道、土石方开挖、坡面削坡、余土外运、回填、土方夯实、混凝土田埂、混凝土压顶、产业道路、保证中型农机作业、积水灌溉等。
   2.产业道路主路线长度约1km,宽度为4米,面层为10cm厚泥结碎石层，错车道2个，交叉路口2个。
   3.400*500边沟7条，总长约600m。
   4.0.8m宽漫游步道6条，总长约600m。</t>
  </si>
  <si>
    <t>将改善410余户农民其中贫困户7户26人的生产生活条件，将壮大发展稻田产业240亩，将减少每亩劳动力的投入，同时增加了收益。涉及贫困户贫困户7户26人，其中7户在油料基地范围内务工，收入1200元/人/月，年务工约9个月。</t>
  </si>
  <si>
    <t>冯家街道寨子社区</t>
  </si>
  <si>
    <t>黔江区2020年农业产业化扶持项目</t>
  </si>
  <si>
    <t>按照黔江府发【2020】5号文件精神，对2020年农品牌培育、拟发展优质李子3600亩、青菜头1500亩、猕猴桃老国园改造150亩、茶叶300亩，农产品品牌创建，贷款贴息、农业产业化龙头企业培育发展进行补助。</t>
  </si>
  <si>
    <t>按照黔江府发【2020】5号文件要求，通过开展品牌培育和发展特色水果、茶叶、农产品品牌创建等，带动农户1200户，人口5000人其中贫困人口300人。</t>
  </si>
  <si>
    <t>全区30个乡镇街道</t>
  </si>
  <si>
    <t>2020年水产养殖产业发展扶持项目补助</t>
  </si>
  <si>
    <t>新建池塘923亩、稻渔786亩；新发展山坪塘养殖152亩，水库养殖25亩。</t>
  </si>
  <si>
    <t>根据《黔江区农业产业化奖励扶持办法》精神，通过财政资金补助，支持新建池塘、稻渔、山坪塘和水库养殖的发展，推动1万亩新增水产养殖面积目标的完成，受益贫困人口1297人。</t>
  </si>
  <si>
    <t>全区</t>
  </si>
  <si>
    <t>邻鄂镇2020年水产养殖产业发展扶持项目补助</t>
  </si>
  <si>
    <t>新建稻渔278.1亩，发展山坪塘养殖5.5亩。</t>
  </si>
  <si>
    <t>根据《黔江区农业产业化奖励扶持办法》精神，通过财政资金补助，支持新建池塘、稻渔、山坪塘和水库养殖的发展，推动1万亩新增水产养殖面积目标的完成，受益贫困人口39人。</t>
  </si>
  <si>
    <t>2020年蓬东乡尖山村扶贫产业（茶叶）种苗资金项目</t>
  </si>
  <si>
    <t>建设优质茶园210亩，购置茶苗、肥料、农膜等生产资料。</t>
  </si>
  <si>
    <t>建成高标准茶园210亩，实现亩产值4000元，流转土地210亩，带动当地50余户农户增收，其中贫困户30余户。</t>
  </si>
  <si>
    <t>蓬东</t>
  </si>
  <si>
    <t>2019年中塘镇脆红李标准化建设项目</t>
  </si>
  <si>
    <t>建设150亩脆红李标准化管理示范基地：（1）新建蓄水池并完善基地灌溉用水设施，新建生产道路及道路拓宽等。（2）实施修枝整形、冬管清园、深翻松土、统防统治、土壤培肥等标准化及规范化管理。</t>
  </si>
  <si>
    <t>一是通过配套灌溉用水设施及生产道路等基础设施，改善了生产条件，方便 85户340 余人（其中贫困户7户30 人）生产出行，降低了农产品运输成本 。二是通过标准化管理，提高农业生产效益，提升特色水果品质；带动85户种植户（其中贫困户 7 户）规模化、标准化生产发展，促进地方经济持续发展和提高农民持续增收。</t>
  </si>
  <si>
    <t>中塘</t>
  </si>
  <si>
    <t>李家溪易地扶贫搬迁安置点后续产业项目进场公路建设资金-何家沟至水洞沟公路工程建设</t>
  </si>
  <si>
    <t xml:space="preserve">1.本项目全长1.1公里，其中主线起于城南街道一心1组菌厂，止于一心5组，路线长1.006公里。K0+65左侧70米长，1.5米宽人行小路。
2.主路线宽度为4.5米，路面宽度4.5米（满铺）,面层为20cm厚C25水泥混凝土，错车道9个，交叉路口4个。
3. 全线设置M7.5浆砌片石路基及400*400边沟。
 4.设计范围：路面工程、路基工程、排水工程、安保工程。
</t>
  </si>
  <si>
    <t xml:space="preserve">通过建设可以更好的保障李家溪贫困户413户1531人的后续产业发展，带动搬迁户发展后续食用菌产业，年户均增收2万元，达到搬得出，稳得住，能致富的目的。
</t>
  </si>
  <si>
    <t>城南街道李家溪</t>
  </si>
  <si>
    <t>2020年黔江区基层农技推广体系改革与建设补助项目</t>
  </si>
  <si>
    <t>一是提升基层农技推广队伍服务能力；二是建设3个农业科技示范基地；三是组建40名农业技术指导员的技术指导团队，指导、帮扶400名科技示范户；四是加强农技推广服务信息化建设；五是全面实施农技推广服务特聘计划，全区实施特聘7人。</t>
  </si>
  <si>
    <t>项目建成后，可实现1025人提高农业科技技术水平，带动贫困人口50人发展产业。</t>
  </si>
  <si>
    <t>黔江区</t>
  </si>
  <si>
    <t>2020年-9月至2021年-12月</t>
  </si>
  <si>
    <t>2020年脆红李建设项目</t>
  </si>
  <si>
    <t>建成以脆红李为主的优质李标准园400亩。其中五里建标准园200亩，三磊甜田农业公司基地维修3米宽生产道300米、施用300吨有机肥、施硫酸钾复合肥12吨，购置太阳能杀虫灯6盏，黄蓝板12000张，三叶草栽培300亩，实施树体刷白涂干12000株，对脆红李进行农药病虫害防控3次，购置电枝剪5把；示范园标志牌1块。中塘精品脆红李基地250亩，进行肥培管理、病虫害防治、整形修剪、购买农业机具、田间种三叶草、果园清园、租金及设施等建设内容。冯家300李子标准化管理示范园建设，整形修剪、肥培管理、病虫害防治、中耕清园等标准化、规范化管理内容。城东200亩基地：购置45%硫酸钾型复合肥4吨、有机肥40吨、杀虫灯8盏、枝剪30把、硫合剂1.2吨、土壤消毒用石灰4吨。沙坝基地：采取刷白、中耕、修剪等精细管理；增施有机肥80吨改良土壤，复合肥25吨；种植三叶草，购置农膜、农药等农资；维修水池4口，铺设主灌溉管道1.5公里，支管道4公里；购置三轮车、抽水机1台、增压泵1台、微耕机2台、打药机2台、割草机3台、杀虫灯2台、电剪等小型机具10把；建设电房及选果场80平方米。</t>
  </si>
  <si>
    <t>建成以脆红李为主的优质李标准示范园400亩，成为全区脆红李产业发展示范基地，带动农户140户以上，其中贫困户15户，户均增收1500元。</t>
  </si>
  <si>
    <t>中塘、五里、冯家等5个乡镇6家业主。</t>
  </si>
  <si>
    <t>黔江区烤烟产业扶持项目</t>
  </si>
  <si>
    <t>开展施用农家肥、生物防控、优化结构等方式种植烤烟2.88万亩,对烘烤场、育苗大棚、烤房设施、烤烟路等配套基础设施进行维修。</t>
  </si>
  <si>
    <t>通过发展2.88万亩烤烟产业，预计实现产值1亿元，预计带动农户务工500余人，预计解决贫困人口100人以上就业和增加收益</t>
  </si>
  <si>
    <t>黔江</t>
  </si>
  <si>
    <t>2021年1月-2021年12月</t>
  </si>
  <si>
    <t>2021年农业生产发展资金家庭农场建设项目</t>
  </si>
  <si>
    <t>培育20个规模适度、生产集约、管理先进、效益明显的家庭农场。支持家庭农场建设试验示范基地，担任农业科技示范户，开展绿色食品、有机食品、地理标志，农产品认证和品牌创建，带动脱贫人口创业创收等</t>
  </si>
  <si>
    <t>培育20个规模适度、生产集约、管理先进、效益明显、农业科技示范、绿色食品、有机食品、农产品认证的示范家庭农场。带动300人以上脱贫人口创业创收</t>
  </si>
  <si>
    <t>各乡镇家庭农场</t>
  </si>
  <si>
    <t>2021年2月-2021年8月</t>
  </si>
  <si>
    <t>2021年黔江区基层农技推广体系</t>
  </si>
  <si>
    <t>2021年-3月至2021年-12月</t>
  </si>
  <si>
    <t>沙坝镇万庆村3组产业路路面硬化建设</t>
  </si>
  <si>
    <t>硬化园区产业路2公里，路宽3.5至4.0米，厚20cmC25水泥混凝土路面</t>
  </si>
  <si>
    <t>进一步完善青脆李产业基地基础设施，为农旅融合发展奠定坚定基础。可解决15余个劳动力就近就业，并带动25户农户、其中建卡贫困户5户户实现产业增收</t>
  </si>
  <si>
    <t>沙坝镇万庆村3组</t>
  </si>
  <si>
    <t>2021.3-2021.12</t>
  </si>
  <si>
    <t>双低油菜种子采购</t>
  </si>
  <si>
    <t>采购优质油菜种子15000Kg</t>
  </si>
  <si>
    <t>通过优质油菜种子的推广，菜籽出油率、菜油产量有所提高、油脂品质明显改善，促进油蔬两用、中蜂养殖及农旅融合发展，带动了含贫困户在内的全区油菜种植户提质增效。</t>
  </si>
  <si>
    <t>2021.6-8月</t>
  </si>
  <si>
    <t>黔江区食用菌产业发展专项</t>
  </si>
  <si>
    <t>计划全区新种植羊肚3840亩，香菇木耳232亩，平菇11.3亩。
补助钢架大棚、过渡性大棚、小拱棚、微喷系统、烘干设施、冷藏库、菌种生产场等。羊肚菌菌种补贴1400/亩。</t>
  </si>
  <si>
    <t>通过产业发展带动农户年户均增收，预计直接受益人户100户，400人，其中贫困户20户61人。</t>
  </si>
  <si>
    <t>2021年1月--2021年12月</t>
  </si>
  <si>
    <t>冯家中坝产业道路加宽工程</t>
  </si>
  <si>
    <t>冯家中坝菌种场道路加宽工程，其中包括K0+42.446-K0+70.000段加宽；K0+0.000-K0+70.000段油化593㎡，挡墙27.6m；改建K0+200-K0+240处与园区交叉口加宽油化185㎡；新建K0+460~K0+520处与园区交叉口加宽油化185㎡</t>
  </si>
  <si>
    <t>通过建设可以更好的保障冯家中坝食用菌产业发展，解决食用菌龙头企业重庆博泉生态农业有限公司生产物资的直通车问题，同时也方便阿蓬江沿江两岸观光游客的进出。对促进当地食用菌产业和流放观光都将起到促进作用。项目可带动当地食用菌龙头企业新增就业岗位至少60个，可有效解决中坝搬迁贫困户20户30人就业问题，搬迁户每年可增收2万元。</t>
  </si>
  <si>
    <t>冯家街道中坝居委</t>
  </si>
  <si>
    <t>鹅池镇治安村下田至岩湾产业道路建设</t>
  </si>
  <si>
    <t>新建治安村六组（小地名：下田至岩湾）3公里产业路</t>
  </si>
  <si>
    <t>解决治安村六组发展烤烟100亩产业发展生产道路，改善治安村40户150人，其中贫困户12户40人群众生产生活条件。</t>
  </si>
  <si>
    <t>鹅池</t>
  </si>
  <si>
    <t>2021-2021</t>
  </si>
  <si>
    <t>阿蓬江镇高碛5组产业道路</t>
  </si>
  <si>
    <t>新建产业路1.5公里，路面4.5米宽。</t>
  </si>
  <si>
    <t>改善群众生产运输条件，涉及11户贫困人口，80人受益</t>
  </si>
  <si>
    <t>高碛5组</t>
  </si>
  <si>
    <t>2021.2－2021.8</t>
  </si>
  <si>
    <t>脆红李建设项目</t>
  </si>
  <si>
    <t>建设500亩脆红李标准示范园</t>
  </si>
  <si>
    <t>示范片建成后，成为带动当地产业发展的示范和展示窗口，带动农户100余户，其中贫困户12户，通过土地流转、基地务工，带动农户增收5 万元。</t>
  </si>
  <si>
    <t>新华乡、黄溪镇、马喇镇、阿蓬江镇、黑溪镇、城南街道</t>
  </si>
  <si>
    <t>2021.1-2021.12</t>
  </si>
  <si>
    <t>冯濯路人居环境整治提升</t>
  </si>
  <si>
    <t>1.冯濯沿线农户人居环境整治。2.冯濯沿线农户新建三格式化粪池36个，污水管网10公里。</t>
  </si>
  <si>
    <t>改善18户贫困户81个贫困人口的生产生活和出行条件，提升人居环境质量。</t>
  </si>
  <si>
    <t>濯水镇蒲花1、2组</t>
  </si>
  <si>
    <t>2021.03-2021.12</t>
  </si>
  <si>
    <t>官村扶贫创业园公路工程</t>
  </si>
  <si>
    <t>油化四好农村路1.802公里。</t>
  </si>
  <si>
    <t>改善冯家街道寨子社区276人出行及生产生活条件，其中贫困人口35人。</t>
  </si>
  <si>
    <t>区交通局</t>
  </si>
  <si>
    <t>市交通局</t>
  </si>
  <si>
    <t>白石镇凤山村3组木耳场至堰塘路面硬化工程</t>
  </si>
  <si>
    <t>硬化四好农村路1.174公里。</t>
  </si>
  <si>
    <t>改善白石镇凤山村216人出行及生产生活条件，其中贫困人口87人。</t>
  </si>
  <si>
    <t>白石镇凤山村</t>
  </si>
  <si>
    <t>舟白街道石门社区4、5、6组棕树槽至从黄路至高速路路面硬化工程</t>
  </si>
  <si>
    <t>硬化四好农村路2.978公里。</t>
  </si>
  <si>
    <t>改善舟白街道石门社区950人出行及生产生活条件，其中贫困人口80人。</t>
  </si>
  <si>
    <t>舟白街道石门社区</t>
  </si>
  <si>
    <t>市级水利发展资金</t>
  </si>
  <si>
    <t>舟白街道石门居委3组半截房子至申家坝路面硬化工程</t>
  </si>
  <si>
    <t>硬化四好农村路3.385公里。</t>
  </si>
  <si>
    <t>改善舟白街道石门居委245人出行及生产生活条件，其中贫困人口33人。</t>
  </si>
  <si>
    <t>舟白街道石门居委</t>
  </si>
  <si>
    <t>杉岭乡尖山子村4组营房坝至珍山路面硬化工程</t>
  </si>
  <si>
    <t>硬化四好农村路3.259公里。</t>
  </si>
  <si>
    <t>改善杉岭乡尖山子村240人出行及生产生活条件，其中贫困人口22人。</t>
  </si>
  <si>
    <t>杉岭乡尖山子村</t>
  </si>
  <si>
    <t>新华乡石钟村老乡政府至牛滚塘路面油化四好农村路项目</t>
  </si>
  <si>
    <t>油化四好农村路2.751公里。</t>
  </si>
  <si>
    <t>改善新华乡石钟村2300人出行及生产生活条件，其中贫困人口253人。</t>
  </si>
  <si>
    <t>新华乡石钟村</t>
  </si>
  <si>
    <t>城西街道洞塘居委等道路维修整治项目</t>
  </si>
  <si>
    <t>新修改堡坎60米、路面硬化等</t>
  </si>
  <si>
    <t>解决户142户571人出行运输难，其中贫困户22户76人的出行问题。</t>
  </si>
  <si>
    <t>城西街道洞塘居委、大庄居委、册山居委、关云村</t>
  </si>
  <si>
    <t>城西街道册山居委7组斑竹沟至斑竹沟岩脚产业路项目</t>
  </si>
  <si>
    <t>新建册山居委7组斑竹沟至斑竹沟岩脚通达路1公里</t>
  </si>
  <si>
    <t>改善塘册山社区7组61人生产生活条件，其中贫困人口7人</t>
  </si>
  <si>
    <t>城西街道册山居委7组</t>
  </si>
  <si>
    <t>城西街道西山社区5组通达路项目</t>
  </si>
  <si>
    <t>新建4.5米宽通达路1公里</t>
  </si>
  <si>
    <t>改善西山社区45人生产生活条件，其中贫困人口10人</t>
  </si>
  <si>
    <t>城西街道西山社区</t>
  </si>
  <si>
    <t>城西街道塘坊社区桐子湾至野茶溪通达路项目</t>
  </si>
  <si>
    <t>新建宽4.5米通达路1.5公里</t>
  </si>
  <si>
    <t>改善塘坊社5组74人生产生活条件，其中贫困人口11人</t>
  </si>
  <si>
    <t>城西街道塘坊社区</t>
  </si>
  <si>
    <t>城西街道洞塘3组黄建屋至渡朝、焦家屋基至大堡通达路项目</t>
  </si>
  <si>
    <t>新建洞塘3组黄建屋至渡朝、焦家屋基至大堡通达路项目，长度5公里，宽4.5米。</t>
  </si>
  <si>
    <t>改善塘洞塘社区3组153人生产生活条件，其中贫困人口18人</t>
  </si>
  <si>
    <t>城西街道洞塘居委3组</t>
  </si>
  <si>
    <t>城西街道关云村5组堡上至腊子溪通达路</t>
  </si>
  <si>
    <t>新建通达路长2公里，宽4.5米</t>
  </si>
  <si>
    <t>改善关云村5组89人生产生活条件，其中贫困人口8人</t>
  </si>
  <si>
    <t>城西街道关云4组庙湾至亮丫子通达路</t>
  </si>
  <si>
    <t>新建通达路长3.5公里，宽4.5米</t>
  </si>
  <si>
    <t>改善关云村4组104人生产生活条件，其中贫困人口10人</t>
  </si>
  <si>
    <t>城西街道关云4组小河沟至龙家通达路项目</t>
  </si>
  <si>
    <t>新建通达路长1公里，宽4.5米</t>
  </si>
  <si>
    <t>改善关云村4组87人生产生活条件，其中贫困人口11人</t>
  </si>
  <si>
    <t>水市乡青龙村1组呼烟塘至张家沟路面硬化工程</t>
  </si>
  <si>
    <t>硬化四好农村路2.191公里。</t>
  </si>
  <si>
    <t>改善水市乡青龙村175人出行及生产生活条件，其中贫困人口22人。</t>
  </si>
  <si>
    <t>水市乡青龙村</t>
  </si>
  <si>
    <t>黔江区畜牧生产发展项目</t>
  </si>
  <si>
    <t>病死畜禽无害化处理中心运行，春秋两季防疫，兽医实验室检测，屠宰场疫病防控及食品安全，动物疫病应急物资、完成应急事项及突发重大动物疫情处置和扑杀，重大动物疫病防控，支持防疫与执法的衔接。</t>
  </si>
  <si>
    <t>1.病死畜禽无害化处理中心收集率达100%，处理率达100%。2.全区动物强制免疫病种免疫面100%，圈舍消毒面100%，重大动物疫病抗体合格率70%以上。3.开展动物免疫质量监测，确保养殖业健康发展和公共卫生与生物安全。4.加强屠宰场疫病防控，保障畜产品质量安全，对屠宰环节病死畜禽全部进行无害化处理，确保无病死畜禽流入市场。5.对突发重大动物疫情的处置，有效保障我区重大动物疫病处于可控状态。6.保障我区养殖业健康发展，确保全区畜产品供给。全区从事畜牧产业的贫困户7944户受益。</t>
  </si>
  <si>
    <t>区畜牧发展中心</t>
  </si>
  <si>
    <t>2021年黔江区农业产业化奖励扶持政策（畜牧类）</t>
  </si>
  <si>
    <t>以竞建方式新建年出栏1000头规模的标准化猪场10个。对经申报审批新引进的二杂及以上标准母猪7000头，每头补助2000元。以竞建方式新建存栏50头的牛场5个。免费为全区能繁母牛养殖场（户）提供优良种公牛细管冻精、液氮</t>
  </si>
  <si>
    <t>提高养殖水平，促使养殖业向规模化、标准化、绿色化发展，受益养殖户100户，带动贫困户250户。</t>
  </si>
  <si>
    <t>黔江区牧草推广试点项目</t>
  </si>
  <si>
    <t>建设2000亩牧草种植基地，其中种植美人蕉1900亩，动物蛋白菜100亩。</t>
  </si>
  <si>
    <t>过土地流转，带动周边农户增加经济收入40万元以上。就地解决农民务工，带动农民增加经济收入20万元以上。带动或帮扶12户贫困户，每户增收2000元。</t>
  </si>
  <si>
    <t>黔江区马喇镇高炉生猪养殖场建设项目</t>
  </si>
  <si>
    <t>建设年出栏生猪4800头规模养殖场1个。新建圈舍3400平方米，场坪5000平方米。安装风机44台，保温供暖系统3套，全自动环控器8台、全自动环控箱8台，配怀舍自动供料系统3套，产仔舍自动供料系统1套，限位栏460个，产床160个，粪污收集池1200立方米。</t>
  </si>
  <si>
    <t>带动8-10名劳动力就业，年出栏商品猪4800头以上。（8人参与项目选择、实施、监督、管理等；增加8人贫困人口务工、土地流转等方面的收入）</t>
  </si>
  <si>
    <t>黔江区马喇镇高炉村</t>
  </si>
  <si>
    <t>畜禽养殖废弃物资源化利用续建项目</t>
  </si>
  <si>
    <t>完成全区2018年畜牧禽粪污资源化利用整县推进项目任务（任务完成资金被收回）和2019年畜禽养殖粪污治理续建任务，进一步解决环保遗留养殖场关搬问题，提高畜禽养殖废弃物综合利用率。</t>
  </si>
  <si>
    <t>实施项目的规模场粪污处理率和养殖设施配套率分别超过73%、90%以上，提高人居环境质量，助推乡村振兴。（项目实施可促进种养殖业发展，增加农民收入，同时该项目对贫困户实行差异化补助，助推脱贫攻坚工作）</t>
  </si>
  <si>
    <t>2021—2021</t>
  </si>
  <si>
    <t>2018年南方草地畜牧业推进行动项目</t>
  </si>
  <si>
    <t>改良天然草地1000亩，新建青贮池1000立方米，草料棚800平方米等。</t>
  </si>
  <si>
    <t>至少带动80户农户增收13万元，其中贫困户10户以上增收2万元。</t>
  </si>
  <si>
    <t>金溪、五里</t>
  </si>
  <si>
    <t>2018—2020</t>
  </si>
  <si>
    <t>2020年生猪精液补助项目</t>
  </si>
  <si>
    <t>在具备良好资质的种公猪站购买良种猪精液12万份，免费配送到30个生猪人工授精站点，全区母猪养殖业主免费领用。免费配送良种猪精液到各乡镇街道，加强生猪人工授精推广技术服务体系建设。</t>
  </si>
  <si>
    <t>通过生猪人工授精，提升生猪品质，提升200户贫困户养殖效益，提高经济收入水平，助推扶贫及乡村振兴。</t>
  </si>
  <si>
    <t>2020年1月—12月</t>
  </si>
  <si>
    <t>2020年畜禽养殖废弃物资源化利用项目</t>
  </si>
  <si>
    <t>完成全区25家畜禽养殖场养殖废弃物资源化利用建设任务。建设化粪池（沉淀池、田间灌溉池）9895立方米、固液分离机2.2-3千瓦1台、固液分离机5.5-7.5千瓦20台、污水泵2.2-3千瓦3台、污水泵4-5.5千瓦8台、PE50mm还田管网20920米、水泥（钢网、塑料）漏缝地板13220平方米、圈内漏粪板刮粪沟（宽2米）3928米、不锈钢自动刮粪机58套、雨污分离排污沟（宽0.4米）430米、干粪堆积棚3015平方米、5立方米卧式运输水塔6台等畜禽粪污处理相关设施设备。</t>
  </si>
  <si>
    <t>实施项目的规模场粪污资源化利用和设施设备配套率达100%（30人参与项目的监督实施，带动30户贫困户发展养殖，吸收附近群众就近就地务工）</t>
  </si>
  <si>
    <t>永和屠宰场道路项目</t>
  </si>
  <si>
    <t>新建永和屠宰场入场道路2.1公里，宽6.5米</t>
  </si>
  <si>
    <t>带动附近2个居委会居民及企业出行方便，其中贫困人口50人。</t>
  </si>
  <si>
    <t>舟白街道</t>
  </si>
  <si>
    <t>天翼牧业智能化升级改造项目</t>
  </si>
  <si>
    <t>1.畜牧环境治理：建设日粪污处理能力在200立方米所需初沉池、中转池、缺氧池、好氧池、化沉淀池、物化沉淀池、芬顿反应池等共3450立方米，并完成安装相应配套粪污处理设备、管网及控制系统。
2. 畜牧基础发展。 购置安装日净水处理能力在400立方米所需的一体化混凝沉淀净水装置及配套的管网、水泵、控制系统，并建设所需平台及部分池体。</t>
  </si>
  <si>
    <t>通过资金入股的方式，带动60户贫困户入股（贫困人口100人），实现年增收12万元。</t>
  </si>
  <si>
    <t>黔江区白石镇中河村</t>
  </si>
  <si>
    <t>2021年生猪精液补助项目</t>
  </si>
  <si>
    <t>2021年1月—12月</t>
  </si>
  <si>
    <t>水田乡石郞村基础设施建设项目</t>
  </si>
  <si>
    <t>新建产业路2.5公里，宽4.5米；改建产业路6.8公里，扩宽3米.堡坎1500立方米，增设错车道6个。</t>
  </si>
  <si>
    <t>项目完工后，有力推进石郎村乡村旅游接待服务能力。带动石郎村村民250户1016人，其中建卡贫困户20户79人增收，为巩固脱贫成果，全面建成城乡融合型乡村振兴示范乡、乡村旅游示范乡打下坚实的基础。</t>
  </si>
  <si>
    <t>2021.02-2021.12</t>
  </si>
  <si>
    <t>区民宗委</t>
  </si>
  <si>
    <t>市民宗委</t>
  </si>
  <si>
    <t>水市乡茂溪村便民路建设项目</t>
  </si>
  <si>
    <t>硬化茂溪村4、5、6组便民路6.1公里，宽3.5米，20cm厚C30水泥砼路面。</t>
  </si>
  <si>
    <t>改善水市乡茂溪村4、5、6组747人生产生活条件，其中贫困人口48人。</t>
  </si>
  <si>
    <t>白石镇天河村铺子凹至村委会产业路硬化项目</t>
  </si>
  <si>
    <t>硬化铺子凹至村委产业路3公里*4米*0.2米，C25水泥砼路面</t>
  </si>
  <si>
    <t>解决部分群众行路难、运输难问题，受益人口800人；其中贫困人口23人</t>
  </si>
  <si>
    <t>天河村</t>
  </si>
  <si>
    <t>杉岭乡苦竹村甘龙洞至鸬鹚田道路硬化项目</t>
  </si>
  <si>
    <t>硬化村道路长2.3公里，平均宽4.5米，20cm厚C25砼路面，同时完成路基补强、涵管建设等。</t>
  </si>
  <si>
    <t>全面改善该区域94户377人（其中建卡贫困户15户61人）人居环境，改善安全出行条件，减少生产生活成本，带动农业产业发展。</t>
  </si>
  <si>
    <t>苦竹村2、4组</t>
  </si>
  <si>
    <t>杉岭乡林峰社区大田至雷打树、大田至瓦厂、坪上至梁家营道路硬化项目</t>
  </si>
  <si>
    <t>硬化村道路长2.8公里，平均宽4.5米，20cm厚C25砼路面，同时完成路基补强、涵管建设等。</t>
  </si>
  <si>
    <t>全面改善该区域83户247人（其中建卡贫困户12户54人）人居环境，改善安全出行条件，减少生产生活成本，带动农业产业发展。</t>
  </si>
  <si>
    <t>林峰社区4组</t>
  </si>
  <si>
    <t>鹅池镇方家村凉水溪至平风坳道路拓宽建设工程</t>
  </si>
  <si>
    <t>道路拓宽1米及硬化，长2.2公里，厚20厘米，C25水泥砼路面</t>
  </si>
  <si>
    <t>改善方家村226人贫困人口37人生产生活条件</t>
  </si>
  <si>
    <t>方家村</t>
  </si>
  <si>
    <t>金溪镇望岭村6组梁家湾至沙子坝道路硬化项目</t>
  </si>
  <si>
    <t>硬化通组便民路长1.2公里，平均宽4.5米，20cm厚C25砼路面，同时完成路基补强、涵管建设等。</t>
  </si>
  <si>
    <t>全面改善该区域61户189（建卡贫困户16户35人）人人人居环境，改善安全出行条件，减少生产生活成本，带动农业产业发展。</t>
  </si>
  <si>
    <t>金溪镇望岭村6组</t>
  </si>
  <si>
    <t>中塘镇胜利村8组田坝河沟至王家湾飞虎洞产业路硬化工程</t>
  </si>
  <si>
    <t>C25混凝土硬化产业路路面1公里，宽度4米，厚20厘米。</t>
  </si>
  <si>
    <t>改善当地200亩油茶基地基础设施，带动当地80人（其中贫困人口8人）稳定增收。</t>
  </si>
  <si>
    <t>邻鄂镇沙子场居委人居环境整治项目</t>
  </si>
  <si>
    <t>整治破损路面500平方米，围挡2千米，硬化入户人行路6公里，硬化路面1500平方米；污水沟整治1.5公里等</t>
  </si>
  <si>
    <t>全面提升沙子场集镇及周边居民120户400余人（其中贫困户12户45人）人居环境，巩固市级卫生镇创建成果，增加老百姓获得感幸福感</t>
  </si>
  <si>
    <t>重庆市黔江区2020年国家水土保持重点建设工程</t>
  </si>
  <si>
    <t>综合治理水土流失面积26平方公里。封禁治理268.07hm2，保土耕作516.72hm2，水保林13.44hm2。石坎梯田0.82hm2；配套50m3蓄水池1口；作业便道0.6m宽0.513km，0.8m宽0.265km，2m宽0.019km；截排水沟0.649km.芭茅草（带营养钵）98640窝，栽植爱丽丝庄园左岸段粉黛乱子草（带营养钵）16554株。挡水坝中心线长为271.067m，新建左岸挡墙37.32m，右岸22.89m；下游原拱坝采用钢筋砼增高1m，新建左岸挡墙16m。整治排水沟长220.59m.</t>
  </si>
  <si>
    <t>完善石会镇工农流域、白土乡凉洞流域、冯家街道寨子社区桃花溪流域6865人基础设施建设，其中贫困人口132户456人。</t>
  </si>
  <si>
    <t>冯家街道、石会镇、白土乡</t>
  </si>
  <si>
    <t>2020年1月至12月</t>
  </si>
  <si>
    <t>区水利局</t>
  </si>
  <si>
    <t>市水利局</t>
  </si>
  <si>
    <t>农业生产发展资金</t>
  </si>
  <si>
    <t>渝财农【2020】139号关于提前下达2021年农业相关转移支付资金预算指标的通知</t>
  </si>
  <si>
    <t>农村饮水工程维护</t>
  </si>
  <si>
    <t>对农村集中供水工程进行运行管护；保障农村供水工程正常运行；太极河濯水龙洞河综合治理工程治理河道长度为0.33km，新建堤防0.43km，左岸新建堤防长度0.2km，右岸新建堤防长度0.2km；对30个乡镇街道水旱灾害预警预报设施设备进行维修维护；修复重建水毁河堤2处；完成丛山水库、盖坪水库等14座小型书库大坝安全鉴定；完成78处集中供水工程的维修养护；完成市级样点灌区农田灌溉水有效利用系数测算分析；完成后从岩水库、联盟水库等19座水库水位标尺、雨量器、监控设施等维修养护。</t>
  </si>
  <si>
    <t>提高12.76万人的饮水保障水平，其中贫困人口0.78万人；保障19座水库安全运行，保障3810人的灌溉用水，其中贫困户184人。保障石家鱼田等贫困村扶贫产业防洪安全；保护沿河人民群众生命财产安全，保护蚕桑产业园207亩，凉洞羊肚菌种植基地123亩。</t>
  </si>
  <si>
    <t>黔江区30个乡镇街道</t>
  </si>
  <si>
    <t>农村综合改革转移支付</t>
  </si>
  <si>
    <t>渝财农【2020】137号关于提前下达2021年农村改革转移支付预算的通知</t>
  </si>
  <si>
    <t>市级林业改革发展资金</t>
  </si>
  <si>
    <t>渝财农【2020】123号关于提前下达2021年市级林业改革发展和林业生态恢复保护资金预算指标的通知</t>
  </si>
  <si>
    <t>黔江区细沙河阿蓬江镇金洞乡重点河段综合治理工程</t>
  </si>
  <si>
    <t>本工程建设规模由阿蓬江镇小罗坝河两河居委段、阿蓬江镇细沙河两河居委段、阿蓬江镇草圭堂河沟大坪村段、阿蓬江镇曾家河沟细水村段、金洞乡马喇河金洞村段共5段组成，河道治理中心长3km，新建岸线总长3.8kmm；新建人行桥1座，拆除复建人行桥9座，改建公路桥1座。</t>
  </si>
  <si>
    <t>保障阿蓬江镇两河居委、大坪村，金洞乡细水村、金洞村等贫困村扶贫产业防洪安全。受益人口360户1500人，其中贫困人口40户180人，保护农田及扶贫产业2100亩。</t>
  </si>
  <si>
    <t>阿蓬江镇、金洞乡</t>
  </si>
  <si>
    <t>2021.05-2022.02</t>
  </si>
  <si>
    <t>渝财行【2020】58号关于提前下达2021年少数民族发展资金预算的通知</t>
  </si>
  <si>
    <t>重庆市黔江区2021年水土保持重点工程金溪镇岔河小流域水土流失综合治理项目</t>
  </si>
  <si>
    <t>综合治理金溪镇岔河小流域水土流失面积33平方公里。包括建设水保林10hm2，经果林123.15hm2，封禁治理211.17hm2，保土耕作575.32hm2；200m3蓄水池10口，0.4×0.4m边沟12.26km，4m宽机耕道12.26km，1.5m宽作业便道23.89km，工程碑1个，水土流失治理公示牌1个，封禁碑1个。</t>
  </si>
  <si>
    <t>完善金溪镇岔河小流域4865人基础设施建设，其中贫困人口120户447人。</t>
  </si>
  <si>
    <t>金溪镇</t>
  </si>
  <si>
    <t>2021年1月至12月</t>
  </si>
  <si>
    <t>市级农村综合改革资金</t>
  </si>
  <si>
    <t>黔江区农村供水工程水质提升工程</t>
  </si>
  <si>
    <t>安装净化设施110套，新建改造供水管网120公里。</t>
  </si>
  <si>
    <t>提高16500人的供水保障水平，其中贫困人口443人</t>
  </si>
  <si>
    <t>黔江区20个乡镇街道</t>
  </si>
  <si>
    <t>黔江区小南海引水工程城北支渠1号引水隧洞应急抢险工程</t>
  </si>
  <si>
    <t>小南海引水工程城北支渠1号引水隧洞渗漏水应急抢险，浇筑渠道边墙、底板780米。</t>
  </si>
  <si>
    <t>解决城北支渠1号引水隧洞渗水问题，确保后段渠道沿线人畜用水需求，受益人口3000人，其中贫困人口3户12人。</t>
  </si>
  <si>
    <t>城东街道下坝居委</t>
  </si>
  <si>
    <t>2021年1月至2月</t>
  </si>
  <si>
    <t>黔江区小南海主干渠王家榜至柳家湾段渗漏整治</t>
  </si>
  <si>
    <t>小南海主干渠王家榜至柳家湾段渗漏整治，浇筑渠道砼边墙、底板240米。</t>
  </si>
  <si>
    <t>解决小南海主干渠王家榜至柳家湾段渗漏问题；保障后段渠道沿线居民人畜用水，受益人口1.8万人，其中贫困人口200户780人。</t>
  </si>
  <si>
    <t>中塘镇中塘居委、兴泉居委</t>
  </si>
  <si>
    <t>水田片区2019年-2020年蚕桑产业基地建设</t>
  </si>
  <si>
    <t>新建高标准桑园1000亩，新建标准化集中小蚕共育室1处，新建标准化养蚕大棚150个，添置省力化、机械化桑用蚕用机具63台（套），并完善配套设施和开展栽桑养蚕技术培训</t>
  </si>
  <si>
    <t>建成蚕桑产业基地1000亩，带动建卡贫困户138户栽桑养蚕或土地流转和就近务工，将蚕桑产业作为减贫带贫的主导产业，增加农户收入，带动贫困人口就业创业发展，巩固脱贫成果。</t>
  </si>
  <si>
    <t>水田乡水田社区、龙桥村</t>
  </si>
  <si>
    <t>2020.1-2020.12</t>
  </si>
  <si>
    <t>区林业局</t>
  </si>
  <si>
    <t>市林业局</t>
  </si>
  <si>
    <t>城南街道牛郎社区蚕桑村集体经济建设项目</t>
  </si>
  <si>
    <t>新建桑园240亩，新建养蚕大棚60个2400平方米、新建智能化标准共育室1个300平方米，并开展桑园后期管护等工作</t>
  </si>
  <si>
    <t>通过产业发展带动农户年户均增收1000元，集体经济组织年收益9.6万元以上。直接受益人户915户，2895人，其中贫困户29户100人。</t>
  </si>
  <si>
    <t>城南街道牛郎居委</t>
  </si>
  <si>
    <t>2021.01-2021.12</t>
  </si>
  <si>
    <t>2021年蚕桑产业发展项目</t>
  </si>
  <si>
    <t>新建桑园扶持，新建桑园种苗补助，桑园管理肥料补助，配套养蚕设施补助，蚕病虫害统防统治补贴，共育补贴，优质高效经营主体培育，低效桑园改造补助，千担村，万担镇建设，桑蚕保险补贴、桑蚕品比试验、蚕桑冬管示范建设、蚕桑生产必要的工作经费，蚕桑机械化建设等</t>
  </si>
  <si>
    <t>通过在全区24个乡镇发展蚕桑产业，直接带动6000户以上农户（其中贫困户400余户）栽桑养蚕，辐射带动当地60%以上贫困户土地流转和就近务工，增加收入，对巩固脱贫成果、助力乡村振兴具有良好的经济效果和社会效益。同时，在生态建设方面，蚕桑是绿色可持续发展产业，对解决我区石漠化治理难题，充分利用土地资源，减少水土流失等方面将发挥积极的作用。项目的实施，具有良好的经济、社会和生态效益，将实现较好的绩效目标。</t>
  </si>
  <si>
    <t>城南街道、阿蓬江镇, 白石镇, 白土乡, 鹅池镇, 黑溪镇, 黄溪镇, 金洞乡, 金溪镇, 黎水镇, 马喇镇, 蓬东乡, 沙坝镇, 杉岭乡, 石会镇, 石家镇, 水田乡, 太极乡, 五里乡, 新华乡, 中塘镇, 濯水镇、邻鄂镇、水市乡等24个乡镇</t>
  </si>
  <si>
    <t>2020年11月-2021年12月</t>
  </si>
  <si>
    <t>2020年度扶贫小额信贷财政贴息补助资金</t>
  </si>
  <si>
    <t>完成累计发放扶贫小额信贷5585户次、金额23755万元</t>
  </si>
  <si>
    <t>带动增加6000户脱贫户经济收入1500万元、受益脱贫人口25000人、受益脱贫户满意度达98%以上。</t>
  </si>
  <si>
    <t>2021.01-2021.06</t>
  </si>
  <si>
    <t>区乡村振兴局</t>
  </si>
  <si>
    <t>市乡村振兴局</t>
  </si>
  <si>
    <t>农村危房改造补助资金</t>
  </si>
  <si>
    <t>渝财建【2020】417号关于提前下达2021年农村危房改造补助资金预算的通知</t>
  </si>
  <si>
    <t>渝财农【2020】8号关于下达2021年市财政衔接推进乡村振兴补助资金的通知</t>
  </si>
  <si>
    <t>2020年度五里乡贫困户到户产业发展扶持资金</t>
  </si>
  <si>
    <t>完成建档立卡贫困户36户产业发展扶持资金补助，脱贫人口130人稳定脱贫</t>
  </si>
  <si>
    <t>带动建档立卡贫困户36户产业发展，脱贫人口130人。</t>
  </si>
  <si>
    <t>五里乡</t>
  </si>
  <si>
    <t>补2020年贫困边缘户就业扶持资金补助</t>
  </si>
  <si>
    <t>对贫困边缘户每户按3000元的标准进行就业扶持资金补助</t>
  </si>
  <si>
    <t>对贫困边缘户每户按3000元的标准进行就业扶持资金补助，确保全区边缘户稳定就业</t>
  </si>
  <si>
    <t>全区各乡镇街道</t>
  </si>
  <si>
    <t>乡镇污水处理</t>
  </si>
  <si>
    <t>对全区24个乡镇集镇污水处理厂运行维护。</t>
  </si>
  <si>
    <t>24座乡镇污水处理厂正常运行，出水水质达标排放，正常运行，圆满完成市政府下达我区的总量减排考核任务，改善包括脱贫人口在内的辖区居民人居环境。</t>
  </si>
  <si>
    <t>24个乡镇</t>
  </si>
  <si>
    <t>区生态环境局</t>
  </si>
  <si>
    <t>市生态环境局</t>
  </si>
  <si>
    <t>乡镇污水收集、处理及连片整治</t>
  </si>
  <si>
    <t>一是对全区24个乡镇集镇污水处理厂运行维护；二是对全区30个乡镇（街道）村级污水及垃圾运行维护。</t>
  </si>
  <si>
    <t>一是24座乡镇污水处理厂正常运行，出水水质达标排放，正常运行，圆满完成市政府下达我区的总量减排考核任务，改善集镇环境质量。二是街道、乡镇政府落实专人负责污水处理站运行管理及村庄垃圾收运，确保污水处理站正常运行，村庄垃圾得到有效收运处理，，改善包括脱贫人口在内的辖区居民人居环境。</t>
  </si>
  <si>
    <t>30个乡镇街道</t>
  </si>
  <si>
    <t>农村连片整治项目</t>
  </si>
  <si>
    <t>对全区30个乡镇（街道）村级污水及垃圾运行维护</t>
  </si>
  <si>
    <t>30个街道、乡镇政府落实专人负责污水处理站运行管理及村庄垃圾收运，确保污水处理站正常运行，村庄垃圾得到有效收运处理，受益脱贫人口约4万人。</t>
  </si>
  <si>
    <t>冯家街道创业园电力项目</t>
  </si>
  <si>
    <t>1.35kV冯濯东线22#-30#改造工程：线路全长0.773km，导线采用LGJ  120/25钢芯铝绞线，地线采用钢绞线；杆塔类型：角钢塔2基，钢管杆3基，耐张转角塔2基，需168万元。2.10kV濯小线43#-50#迁改工程：新建10kV架空线路1435米，拆除12米电杆14根，拆除10kV 70架空导线路径长1265米，拆除2米横担24块，拆除6米横担4块，拆除拉线20条。需108万元。</t>
  </si>
  <si>
    <t>完善寨子社区创新创业园基础设施，在满足创新创业园用电需求的同时，该社区贫困户及所有群众用电保障全面提高。</t>
  </si>
  <si>
    <t xml:space="preserve">寨子社区1组
</t>
  </si>
  <si>
    <t>区经济信息委</t>
  </si>
  <si>
    <t>市经济信息委</t>
  </si>
  <si>
    <t>冯家街道创业园三通一平项目</t>
  </si>
  <si>
    <t>寨子社区创新创业园用地面积约43820平方米（其中建筑占地面积约11280平方米）场地平整，配套建设给排水系统、电气讯管网等基础设施。</t>
  </si>
  <si>
    <t xml:space="preserve">完善寨子社区创新创业园基础设施，方便群众创新创业，推动产业融合发展，带动周边250余户，1000余人发展乡村旅游实现增收，其中贫困户10户41人。
</t>
  </si>
  <si>
    <t>推进“三社”融合产业建设项目</t>
  </si>
  <si>
    <t>建“三社”融合农民专业合作社示范基地10个</t>
  </si>
  <si>
    <t>实现250农户（其中贫困户40户）享受庄稼医生、医院等社会化服务，享受土地流转收入、工资性收入和分红收入，提供就业岗位30个。</t>
  </si>
  <si>
    <t>2021年2月至2021年11月</t>
  </si>
  <si>
    <t>区供销社</t>
  </si>
  <si>
    <t>市供销社</t>
  </si>
  <si>
    <t>黔江区供销社2021年废弃农膜回收利用区级补贴</t>
  </si>
  <si>
    <t>全区农膜回收任务244吨，区级财政按照每吨1500元的标准对乡镇农膜回收站补助运输费、劳务费和仓储费（补助数量为市级主管部门委托的第三方审计机构核实的数量）。</t>
  </si>
  <si>
    <t xml:space="preserve">    全面完成全区农膜及包装物合计回收244吨的任务。带动180户以上贫困户增加收入。</t>
  </si>
  <si>
    <t>2021年1月-10月</t>
  </si>
  <si>
    <t>基层供销社提质增效项目</t>
  </si>
  <si>
    <t>基层社示范社2个，提质增效3个。</t>
  </si>
  <si>
    <t>实现150户（其中贫困户25户）享受庄稼医生、庄稼医院等社会化服务，农资、日用品的配送，增加农户的土地流转、就近务工工资性收入和二次返利收。提供就业岗位30个。</t>
  </si>
  <si>
    <t>5个乡镇街道</t>
  </si>
  <si>
    <t>乡镇垃圾处理项目</t>
  </si>
  <si>
    <t>对全区乡镇所产生的生活垃圾全部清运至垃圾处理场时行无害化处理</t>
  </si>
  <si>
    <t>按照户分类、村收集、乡镇转运区域处理，确保生活垃圾日产日清，做到垃圾减量化、资源化、无害化，切实改善农村人居环境，受益脱贫人口4.79万人。</t>
  </si>
  <si>
    <t>全区各乡镇</t>
  </si>
  <si>
    <t>2021年1月1日至2021年12月31日</t>
  </si>
  <si>
    <t>区城市管理局</t>
  </si>
  <si>
    <t>市城市管理局</t>
  </si>
  <si>
    <t>农村“三社”融合发展资金</t>
  </si>
  <si>
    <t>渝财农【2020】134号关于提前下达2021年农村三社融合发展资金预算的通知</t>
  </si>
  <si>
    <t>农业资源及生态保护补助资金</t>
  </si>
  <si>
    <t>黔江区太极乡石槽中桥新建工程</t>
  </si>
  <si>
    <t>桥长约50米，宽7.5米。</t>
  </si>
  <si>
    <t>改善太极乡石槽村900人出行及生产生活条件，其中脱贫巩固人口90人。带动沿线社会经济发展。</t>
  </si>
  <si>
    <t>太极乡</t>
  </si>
  <si>
    <t>2021年6-12月</t>
  </si>
  <si>
    <t>中央财政衔接推进乡村振兴补助资金</t>
  </si>
  <si>
    <t>渝财农【2021】18号关于下达2021年中央财政衔接推进乡村振兴补助资金预算的通知</t>
  </si>
  <si>
    <t>第二批</t>
  </si>
  <si>
    <t>石会镇梅子3组武陵居委6、7组李家湾至白家树道路硬化工程</t>
  </si>
  <si>
    <t>长5.26公里，宽4.5米，20cm厚水泥砼路面。</t>
  </si>
  <si>
    <t>有效改善石会镇梅子3组武陵居委6、7组480人出行及生产生活条件，其中脱贫人口36人。</t>
  </si>
  <si>
    <t>石会镇</t>
  </si>
  <si>
    <t>2021年中央少数民族发展资金</t>
  </si>
  <si>
    <t>渝财行政【2021】6号关于下达2021年中央少数民族发展资金预算（第二批）的通知</t>
  </si>
  <si>
    <t>石会镇会西村6组丁家敖至大秧田道路硬化项目</t>
  </si>
  <si>
    <t>长1.672公里，宽4.5米，20cm厚水泥砼路面。</t>
  </si>
  <si>
    <t>有效改善石会镇会西村6组340人出行及生产生活条件，其中脱贫人口11人。</t>
  </si>
  <si>
    <t>渝财农【2021】19号关于提前下达2021年水利发展资金预算的通知</t>
  </si>
  <si>
    <t>水市乡大山村6组小岩千至坡门前路面硬化工程</t>
  </si>
  <si>
    <t>长5.472公里，宽4.5米，20cm厚水泥砼路面。</t>
  </si>
  <si>
    <t>改善水市乡大山村6组292人生产生活条件，其中脱贫巩固人口13人。</t>
  </si>
  <si>
    <t>水市乡</t>
  </si>
  <si>
    <t>白石镇复兴村2组小沙岭至飞神庙垭口路面硬化工程</t>
  </si>
  <si>
    <t>长6.497公里，宽4.5米，20cm厚水泥砼路面。</t>
  </si>
  <si>
    <t>有效改善白石镇复兴村2组780人出行及生产生活条件，其中脱贫巩固人口104人。</t>
  </si>
  <si>
    <t>白石镇</t>
  </si>
  <si>
    <t>邻鄂镇邻鄂村7组周家坳至殷家窑至三军师路面硬化工程</t>
  </si>
  <si>
    <t>本项目路线全长2.055公里，路线起于邻鄂镇邻鄂村7组周家坳，按原有道路布线，至三军师，路线长 2.055公里。采用20cmC25水泥混凝土进行硬化。</t>
  </si>
  <si>
    <t>改善邻鄂镇邻鄂村6、7组88户368人生产生活条件，其中脱贫巩固人口13户51人。</t>
  </si>
  <si>
    <t>邻鄂镇</t>
  </si>
  <si>
    <t>水市乡大山村1组大山沟至碑基垭道路硬化工程</t>
  </si>
  <si>
    <t>长1.196公里，宽4.5米，20cm厚水泥砼路面。</t>
  </si>
  <si>
    <t>改善水市乡大山村1组80人出行和生产生活条件，其中脱贫巩固人口20人。</t>
  </si>
  <si>
    <t>邻鄂镇松林村5、6组连接路路面硬化工程</t>
  </si>
  <si>
    <t>长1.709公里，宽4.5米，20cm厚水泥砼路面。</t>
  </si>
  <si>
    <t>有效改善邻鄂镇松林村700人出行及生产生活条件，其中脱贫巩固人口80人。</t>
  </si>
  <si>
    <t>黄溪镇共林村四河头至罗家田路面硬化工程</t>
  </si>
  <si>
    <t>起于黄溪镇共林村四河头，止于罗家田，路线长2.116公里。采用20cmC25水泥混凝土进行硬化。</t>
  </si>
  <si>
    <t>有效改善黄溪镇共林村100人出行及生产生活条件，其中脱贫巩固人口20人。</t>
  </si>
  <si>
    <t>黄溪镇</t>
  </si>
  <si>
    <t>冯家街道寨子社区中药材基地产业路工程</t>
  </si>
  <si>
    <t>长5.851公里，宽4.5米，20cm厚水泥砼路面。</t>
  </si>
  <si>
    <t>改善冯家寨子创业园中药材基地交通运输环境，方便沿线100人出行及生产生活条件</t>
  </si>
  <si>
    <t>冯家街道</t>
  </si>
  <si>
    <t>石会镇关后居委1组瓦厂至酸枣树坪道路硬化工程</t>
  </si>
  <si>
    <t>长1.017公里，宽4.5米，20cm厚水泥砼路面。</t>
  </si>
  <si>
    <t>有效改善石会镇关后居委1组236人出行及生产生活条件，其中脱贫人口13人。</t>
  </si>
  <si>
    <t>黑溪镇白合居委1 组黑道口至老店子道路工程</t>
  </si>
  <si>
    <t>长4.326公里，宽4.5米，8cm厚泥结碎石路面。</t>
  </si>
  <si>
    <t>有效改善黑溪镇白合村1组390人出行及生产生活条件，其中脱贫巩固人口60人。</t>
  </si>
  <si>
    <t>黑溪镇</t>
  </si>
  <si>
    <t>石会镇工农1组村大园子至肖家院子道路硬化工程</t>
  </si>
  <si>
    <t>长1.211公里，宽4.5米，20cm厚水泥砼路面。</t>
  </si>
  <si>
    <t>有效改善石会镇工农1组340人出行及生产生活条件，其中脱贫巩固户40人。</t>
  </si>
  <si>
    <t>通过发展2.88万亩烤烟产业，预计实现产值1亿元，预计带动农户务工500余人，预计解决脱贫人口100人以上就业和增加收益</t>
  </si>
  <si>
    <t>2021年土地宜机化整治</t>
  </si>
  <si>
    <t>互联互通、缓坡式、梯台式宜机化改造地块0.3万亩</t>
  </si>
  <si>
    <t>全程机械化作业，提高2个百分点农机化综合水平，节约劳动成本，推动农业产业发展，带动1000余名脱贫农民参加项目实施及就业，每户增加收入3000元。</t>
  </si>
  <si>
    <t>全区有关乡镇</t>
  </si>
  <si>
    <t>计划全区新种植羊肚菌5000亩，香菇木耳232亩，平菇11.3亩。</t>
  </si>
  <si>
    <t>通过产业发展带动农户年户均增收，预计直接受益人户100户，400人，其中脱贫户20户61人。</t>
  </si>
  <si>
    <t>渝财农[2021]15号关于下达2021中央农田建设补助资金预算的通知</t>
  </si>
  <si>
    <t>1、高标准农田建设4.03万亩；</t>
  </si>
  <si>
    <t>2019年度高标准农田建设项目实施后，将产生显著的社会效益，农业生产条件将得到根本改善，项目建成后，提高了土地利用率，改善了项目区内水利，摆脱以往“靠天吃饭”的农业模式，有效减少了自然旱涝对农业生产的危害，农民直接受益于项目施工后的农业生产条件改善，增加了收入。受益脱贫582户2128人。</t>
  </si>
  <si>
    <t>建设大宗油料基地1.04万亩。土地平整1270亩，新建3.5-4.5米泥结石路21.29公里，安装管道7.59公里，蓄水池7口，生产便道3.85公里，新建排水沟0.3公里。</t>
  </si>
  <si>
    <t>因地制宜建成集中连片、优质高效的油料基地1.04万亩，对流转土地的农户及集体经济组织在分红期内，每年按财政投资参股金额的5%进行固定分红，分配时向脱贫户倾斜，促进农民增收，巩固脱贫成果，方便群众出行。</t>
  </si>
  <si>
    <t>2021年黔江区濯水镇烤烟产业路新建及维修项目</t>
  </si>
  <si>
    <t>新建产业路5.15千米</t>
  </si>
  <si>
    <t>新建烤烟产业路5.15公里，解决烤烟及农业产业发展、175名脱贫群众出行难问题。</t>
  </si>
  <si>
    <t>桐木、五福、堰塘</t>
  </si>
  <si>
    <t>濯水镇三门社区人居环境整治</t>
  </si>
  <si>
    <t>1.砍伐河岸被河水淹死树木、被河水冲刷而倾倒树木、被水冲断或者大风吹断的竹子。2.修剪路边树木较低的枝条、河岸树木的枯枝、断枝、病虫枝、徒生枝。3.清理对河两岸灌木从、藤本植物悬挂杂物、杂草。4.清洁整治河岸树枝上的白色垃圾、因回水带来的垃圾和水岸交接处的各种垃圾，保持河岸干净整洁。</t>
  </si>
  <si>
    <t>有效解决当地脱贫户和居民就近务工2000余人次，增加收入。</t>
  </si>
  <si>
    <t>三门社区阿蓬江两岸</t>
  </si>
  <si>
    <t>2021年黔江区太极乡（金鸡坝）农业示范园建设项目</t>
  </si>
  <si>
    <t>农业示范园建设土地平整工程坡改梯2.5692公顷，水田整治11.4198公顷，田块修复4.0648公顷，新修旱地区土坎2652m，水田整治新修田坎5000m，新修下田坡道47个。灌溉排水工程新修灌溉渠(0.5m×0.7m)1700m，新修排水渠（0.8m×1.0m）300m，新修100m3蓄水1口。田间道路工程新修4.5m宽泥结石产业路1300m，扩建4.5m宽混凝土产业路300m，新修2.5m宽泥结石生产路800m。</t>
  </si>
  <si>
    <t>现代农业示范园以乡村振兴战略工作的指示精神通过全面整治建设，实现规模化、机械化等现代化的农业生产模式，促进生产发展，将金鸡坝打造为传统农业产业为主，“农旅+采摘”为辅的现代山地农业示范区，依托科技创造增产效益，大力推广农机耕作，引进良种良法，使粮油、蔬菜、水果增产、农民增收；逐步将金鸡坝发展为乡风文明、村容整洁的现代化新农村，拟建成高产稳产农田，实现稻油轮作面积15.4092hm2；最终实现农民增收致富。</t>
  </si>
  <si>
    <t>太极乡李子村</t>
  </si>
  <si>
    <t>2021年入户道路</t>
  </si>
  <si>
    <t>硬化建设1米宽60公里、3.5米宽35公里入户道路。</t>
  </si>
  <si>
    <t>方便群众出行，涉及约19000多人，5000余户群众(含脱贫户500余人)受益，提升群众居家环境卫生，有效改便村容村貌，促推乡村振兴。</t>
  </si>
  <si>
    <t>城南街道南沟社区扶持村集体经济发展项目</t>
  </si>
  <si>
    <t>采取社区集体自主经营的方式，发展挖掘机租赁服务</t>
  </si>
  <si>
    <t>按照市场价280元/小时，每天8小时算，减去相关费用年纯收入约45万元</t>
  </si>
  <si>
    <t>城南街道南沟社区</t>
  </si>
  <si>
    <t>冯家街道桂花社区扶持村集体经济发展项目</t>
  </si>
  <si>
    <t>采取社区集体自主经营的模式，实施农贸市场提档升级改造项目，通过改建农贸市场、修建停车场</t>
  </si>
  <si>
    <t>预计年集体经济经营性收入达5-6万元</t>
  </si>
  <si>
    <t>冯家街道桂花社区</t>
  </si>
  <si>
    <t>小南海镇塘莲洞村扶持村集体经济发展项目</t>
  </si>
  <si>
    <t>采取“企业+村集体”合股联营的方式，入股浙江省安吉县晶品茶场，发展黄金芽茶叶120亩</t>
  </si>
  <si>
    <t>村集体总收益每年达13.6万元</t>
  </si>
  <si>
    <t>小南海镇塘莲洞村</t>
  </si>
  <si>
    <t>邻鄂镇五马顶村扶持村集体经济发展项目</t>
  </si>
  <si>
    <t>采取入股保底分红的方式，投资重庆捷鑫生态农业发展有限公司，发展藤茶产业项目，巩固已建成的720亩藤茶产业园</t>
  </si>
  <si>
    <t>社区集体每年可固定分红3万元</t>
  </si>
  <si>
    <t>邻鄂镇五马顶村</t>
  </si>
  <si>
    <t>阿蓬江镇大坪村扶持村集体经济发展项目</t>
  </si>
  <si>
    <t>采取自主经营的模式，发展大坪村草圭堂农旅融合综合体项目，打造以市级文物“草圭堂”为中心的集休闲、观光、体验、农产品产购销为一体的农业综合体</t>
  </si>
  <si>
    <t>预计村集体经济组织每年可实现经营性纯收益10万元左右</t>
  </si>
  <si>
    <t>阿蓬江镇大坪村</t>
  </si>
  <si>
    <t>石会镇高峰村扶持村集体经济发展项目</t>
  </si>
  <si>
    <t>采取村集体自主经营的模式，发展茶叶种植项目。计划建设300亩茶叶生产基地（已栽种100亩）</t>
  </si>
  <si>
    <t>达到盛产期村集体年利润预计超过10万元</t>
  </si>
  <si>
    <t>石会镇高峰村</t>
  </si>
  <si>
    <t>黑溪镇改革村扶持村集体经济发展项目</t>
  </si>
  <si>
    <t>采取合股联营的方式，与黔江区淳康农业科技产业有限公司合作，发展蛋鸡养殖项目</t>
  </si>
  <si>
    <t>村集体每年可增收8万元以上</t>
  </si>
  <si>
    <t>黑溪镇改革村</t>
  </si>
  <si>
    <t>马喇镇高炉村扶持村集体经济发展项目</t>
  </si>
  <si>
    <t>采取入股保底分红的模式，投资重庆熙承誉生猪养殖有限公司，发展生猪养殖</t>
  </si>
  <si>
    <t>村级集体每年可固定分工3.75万元</t>
  </si>
  <si>
    <t>马喇镇高炉村</t>
  </si>
  <si>
    <t>濯水镇濯水社区扶持村集体经济发展项目</t>
  </si>
  <si>
    <t>采取资金入股保底分红的方式，投资重庆顺火酒业有限公司，发展白酒产业</t>
  </si>
  <si>
    <t>社区集体经济组织每年可增收3万元</t>
  </si>
  <si>
    <t>濯水镇濯水社区</t>
  </si>
  <si>
    <t>鹅池镇学堂社区扶持村集体经济发展项目</t>
  </si>
  <si>
    <t>采取自建出租的模式，发展茶叶种植项目</t>
  </si>
  <si>
    <t>社区集体每年可固定收益3万元，并提取茶叶销售利润5%的额外分红</t>
  </si>
  <si>
    <t>鹅池镇学堂社区</t>
  </si>
  <si>
    <t>沙坝镇石桥村扶持村集体经济发展项目</t>
  </si>
  <si>
    <t>采取入股保底分红的模式，依托石桥村石寨子康养种养循环现代农业项目，投资重庆千曼禾农业科技有限公司，发展肉牛养殖</t>
  </si>
  <si>
    <t>村集体每年可固定分红3万元</t>
  </si>
  <si>
    <t>沙坝镇石桥村</t>
  </si>
  <si>
    <t>杉岭乡苦竹村扶持村集体经济发展项目</t>
  </si>
  <si>
    <t>采取自主经营的模式，发展蚕桑项目。计划新建桑园100亩及管护闲置荒芜桑园50亩</t>
  </si>
  <si>
    <t>第1-2年主要收益来源为撂荒桑园，年产值约为10万元，村集体每年可获利润2.5万元。从第3年起，年产值约为30万元，村集体年利润可达7.5万元</t>
  </si>
  <si>
    <t>杉岭乡苦竹村</t>
  </si>
  <si>
    <t>金洞乡大垭村扶持村集体经济发展项目</t>
  </si>
  <si>
    <t>采取入股保底分红的模式，投资重庆富仔园盛牧业有限公司，发展金洞乡百头能繁母猪养殖场</t>
  </si>
  <si>
    <t>村集体每年可固定增收3万元</t>
  </si>
  <si>
    <t>金洞乡大垭村</t>
  </si>
  <si>
    <t>五里乡甘溪村扶持村集体经济发展项目</t>
  </si>
  <si>
    <t>采取入股保底分红的模式，投资重庆市黔江区五鼓生态农业有限公司，发展五里乡甘溪村生猪养殖</t>
  </si>
  <si>
    <t>村集体经济每年可增收3万元</t>
  </si>
  <si>
    <t>五里乡甘溪村</t>
  </si>
  <si>
    <t>新建村三变改革项目</t>
  </si>
  <si>
    <t>按照“公司+村集体经济组织+农户”的入股联合经营的模式，成立股份合作社组织，整体规划打造民宿及配套旅游业态。</t>
  </si>
  <si>
    <t>带动农户67户263人，其中脱贫户27户103人；经济效益年收入26万。</t>
  </si>
  <si>
    <t>新建村</t>
  </si>
  <si>
    <t>水系连通及水美乡村建设试点项目</t>
  </si>
  <si>
    <t>水系连通工程1处，建设引水堰2座，引水隧洞2处，隧洞总长度3.945km；河道清淤疏浚工程5处，总疏浚长度16.6km，总清淤量8.65万m3；河道岸坡整治工程5处，治理河道总长16.6km，两岸岸坡整治长度10.178km；水源涵养人工湿地1处，湿地面积1.7hm2；水美乡村建设工程5处，总户数1026户、总人口3852人。</t>
  </si>
  <si>
    <t>本工程涉及黔江区城西街道洞塘居委、关云村、城东街道金桥居委、金溪镇平溪村、桃坪村、城南街道一心居委，总户数1026户、总人口3852人，其中脱贫人口1124人。主要目标为：打造5个水美乡村示范点，水系连通解决黔江城区河段水质问题，调配生态水量267.2万立方米。打造“河畅、水清、岸绿、景美、人和”的水美乡村，实现“产业兴旺、生态宜居、乡风文明、治理有效、生活富裕”的乡村振兴目标。</t>
  </si>
  <si>
    <t>相关乡镇街道</t>
  </si>
  <si>
    <t>保障阿蓬江镇两河居委、大坪村，金洞乡细水村、金洞村等贫困村扶贫产业防洪安全。受益人口360户1500人，其中脱贫人口40户180人，保护农田及扶贫产业2100亩。</t>
  </si>
  <si>
    <t>黔江区黔江河册山河段综合治理工程</t>
  </si>
  <si>
    <t>新建堤防工程长度6.09Km，人行桥1座、拦沙坎4座</t>
  </si>
  <si>
    <t>保障沿河两岸人民群众的生命财产安全</t>
  </si>
  <si>
    <t>城西街道、金溪镇</t>
  </si>
  <si>
    <t>河湖管护项目</t>
  </si>
  <si>
    <t>按照河、湖长制工作要求，开展河道清淤整治、河流水质检测、河湖管护等河道管理与保护工作。</t>
  </si>
  <si>
    <t>开展河道清淤整治、河流水质检测、河湖管护等河道管理与保护工作。</t>
  </si>
  <si>
    <t>全区河道</t>
  </si>
  <si>
    <t>鹅池镇防洪隧洞出口河段修复工程</t>
  </si>
  <si>
    <t>修复改建道路145.29m，新建M7.5浆砌块石挡墙63.5m，新建交通桥1座，修复垮塌的M7.5浆砌块石挡墙。</t>
  </si>
  <si>
    <t>鹅池镇</t>
  </si>
  <si>
    <t>下坝分洪隧洞进口段河道整治工程</t>
  </si>
  <si>
    <t>修复水毁河堤1处</t>
  </si>
  <si>
    <t>城南街道</t>
  </si>
  <si>
    <t>2021年水毁修复工程（黄溪小学段、污水处理厂段、册山新西站段）</t>
  </si>
  <si>
    <t>修复水毁河堤3处</t>
  </si>
  <si>
    <t>黄溪镇、城南街道、城西街道</t>
  </si>
  <si>
    <t>黔江区金溪河太极乡金鸡坝河段综合治理工程</t>
  </si>
  <si>
    <t>河道治理中心长0.95km，岸线总长1.90km；新建护岸0.9km，新建亲水步道1.5km，新建拦河堰1座。</t>
  </si>
  <si>
    <t>保障李子村扶贫产业防洪安全，通过工程建设美化环境，推动水美乡村建设，实现乡村振兴。受益人口1200人，其中贫困人口150人，保护农田及扶贫产业500亩。</t>
  </si>
  <si>
    <t>重庆市财政衔接推进乡村振兴补助资金</t>
  </si>
  <si>
    <t>渝财预【2021】26号关于下达衔接推进乡村振兴财力补助的通知</t>
  </si>
  <si>
    <t>黔江区太极河太极乡集镇综合治理工程</t>
  </si>
  <si>
    <t>河道治理中心长1.0km，岸线总长2.0km；新建护岸0.34km，新建亲水栈道0.6km，河道清淤0.34km，新建拦河堰2座。</t>
  </si>
  <si>
    <t>保障太极乡集镇防洪安全，通过工程建设美化环境，推动水美乡村建设，实现乡村振兴。受益人口3500人，其中贫困人口300人，保护农田及扶贫产业20亩。</t>
  </si>
  <si>
    <t>黔江区金溪镇蚕桑基地建设巩固提升试点项目</t>
  </si>
  <si>
    <t>1、省力化养蚕大棚改造3000平方米；</t>
  </si>
  <si>
    <t>年产鲜蚕茧1.5万担，实现综合年产值5000万元以上；带动352人就近就地务工就业，取得务工收入≥20万元，其中脱贫户86户。</t>
  </si>
  <si>
    <t>金溪镇8个村社区</t>
  </si>
  <si>
    <t>太极镇李子村桑园水肥一体化建设项目</t>
  </si>
  <si>
    <t>新建供水水池、铺设管道、阀门系统等</t>
  </si>
  <si>
    <t>全乡蚕农490余户受益，实现亩增1000元以上，促进脱贫户积极发展致富产业。</t>
  </si>
  <si>
    <t>渝财农【2021】29号关于下达2021年中央农业生产发展等资金预算的通知</t>
  </si>
  <si>
    <t>太极镇李子村标准化养蚕大棚建设项目</t>
  </si>
  <si>
    <t>一是占地近3亩，厂房面积1400平方米；二是建设一个独立的有湿控、温控、风控系统的100平方米储桑室，2个蚕具存放室面积共80平方米，2个分离式多批次饲养大棚面积共1144平方米，作业区通道76平方米，配套建设消毒池等。</t>
  </si>
  <si>
    <t>该项目实施建成投产后，每批次饲养大蚕30张以上，年最高产值可达27万元；增加就业岗位10个。</t>
  </si>
  <si>
    <t>蚕桑产业路建设</t>
  </si>
  <si>
    <t>建设铺碎石路67.4公里，硬化产业路10.75公里</t>
  </si>
  <si>
    <t>2021年项目完成率85%，资金支付率80%以上，工程合格率95%，项目地群众满意度95%。</t>
  </si>
  <si>
    <t>新建</t>
  </si>
  <si>
    <t>水田乡、金溪镇、白土乡、太极乡、新华乡、石家镇、鹅池镇、水市乡</t>
  </si>
  <si>
    <t>黔江区生猪产业育种项目</t>
  </si>
  <si>
    <t>扩群增加祖代母猪6000头，建立种母猪系谱，保证连续三年以上区内二元母猪供应自给率100%，参照黔江府发〔2020〕5号文件畜禽引种政策予以补助。</t>
  </si>
  <si>
    <t>带动400户脱贫户发展生猪养殖</t>
  </si>
  <si>
    <t>石会镇青山村</t>
  </si>
  <si>
    <t>1.畜牧环境治理：建设日粪污处理能力在200立方米所需初沉池、中转池、缺氧池、好氧池、化沉淀池、物化沉淀池、芬顿反应池等共3450立方米，并完成安装相应配套粪污处理设备、管网及控制系统。</t>
  </si>
  <si>
    <t>通过资金入股的方式，带动60户贫困户入股（脱贫人口100人），实现年增收12万元。</t>
  </si>
  <si>
    <t>白石镇中河村</t>
  </si>
  <si>
    <t>叉车操作培训</t>
  </si>
  <si>
    <t>对全市有意愿参加叉车操作培训的脱贫户、边缘户进行培训，全年培训脱贫户、边缘户475人。</t>
  </si>
  <si>
    <t>让脱贫户、边缘户学习技能，培训后促进脱贫户、边缘户就业</t>
  </si>
  <si>
    <t>重庆旅游职业学院</t>
  </si>
  <si>
    <t>国有贫困林场</t>
  </si>
  <si>
    <t>病人护理培训</t>
  </si>
  <si>
    <t>对全市有意愿参加病人护理培训的脱贫户、边缘户进行培训，全年培训脱贫户、边缘户110人。</t>
  </si>
  <si>
    <t>黔江区华光计算机职业学校</t>
  </si>
  <si>
    <t>家政服务培训</t>
  </si>
  <si>
    <t>对全市有意愿参加家政服务培训的脱贫户、边缘户进行培训，全年培训脱贫户、边缘户100人。</t>
  </si>
  <si>
    <t>黔江区长城技术培训学校</t>
  </si>
  <si>
    <t>太极乡鹿子村6组樊山路路面硬化工程项目</t>
  </si>
  <si>
    <t>硬化路面长2公里、宽4.5，厚20厘米，C25混凝土</t>
  </si>
  <si>
    <t>方便鹿子村6组42户，150余人（其中脱贫人口8人）群众出行，改善生产生活条件，减少生产成本，促进产业增收</t>
  </si>
  <si>
    <t>鹿子村</t>
  </si>
  <si>
    <t>太极乡李子村金鸡坝人居环境整治项目</t>
  </si>
  <si>
    <t>完成太极乡李子村金鸡坝农房门头、沟、渠、院坝、堡坎、围墙等建设</t>
  </si>
  <si>
    <t>改善李子村金鸡坝70余户，250余人（脱贫户11户44人）生产生活条件，减少生产成本，促进产业增收</t>
  </si>
  <si>
    <t>李子村金鸡坝</t>
  </si>
  <si>
    <t>冯家街道寨子社区通信杆路迁改</t>
  </si>
  <si>
    <t>完成冯濯路沿线、寨子大桥、桃花溪通信线路迁改和规范整治约3公里。</t>
  </si>
  <si>
    <t>改善冯濯路沿线、寨子大桥、桃花溪通信设施建设，解决通信安全隐患，提升寨子社区人居生活环境和通信质量。预计将改善700余户农户的通信条件（其中脱贫户7户26人），项目助力当地农户发展产业（其中脱贫户7户26人）。</t>
  </si>
  <si>
    <t>冯濯路沿线、寨子大桥、桃花溪</t>
  </si>
  <si>
    <t>2021年9-12月</t>
  </si>
  <si>
    <t>对全区乡镇所产生的生活垃圾全部清运至垃圾处理场进行无害化处理</t>
  </si>
  <si>
    <t>预算内投资用于“三农”建设资金（用于农业生产发展和农村基础设施建设部分）</t>
  </si>
  <si>
    <t>渝财建[2020]311号关于调整部分易地扶贫搬迁市级示范工程市基本建设统筹资金预算的通知</t>
  </si>
  <si>
    <t>村级农村综合服务社建设项目</t>
  </si>
  <si>
    <t>新建设农村综合服务社30个；提质增效三星级7个、四星级6个、五星级2个。</t>
  </si>
  <si>
    <t>实现为150人的农资、日用品配送、农产销售提供平台，巩固15个和新增30个就业岗位，农村综合服务社履盖面增加14.6%。</t>
  </si>
  <si>
    <t>各街道乡镇</t>
  </si>
  <si>
    <t>2021年5-11月</t>
  </si>
  <si>
    <t>太极乡李子村智能化小蚕共育工厂建设项目</t>
  </si>
  <si>
    <t>建设内容主要包括：一是占地近4亩，厂房面积1200平方米；二是智能化小蚕共育流水线一条，温室控、湿控、风控管理系统、视屏监视系统、小蚕共育设施设备以及配套设施设备等。三是工厂建设范围内有4家网线杆需要搬迁等费用。总投资320万元（其他资金投入220万元）</t>
  </si>
  <si>
    <t>建成智能化小蚕共育工厂，4家网线杆需要搬迁。年度完成率100%，年最高产值可达84万元；为全乡共育小、中蚕；增加就业岗位30个，带动150多户蚕农产业稳定发展，持续增收。群众满意度95%</t>
  </si>
  <si>
    <t>2021.7-12</t>
  </si>
  <si>
    <t>第三批</t>
  </si>
  <si>
    <t>通过在全区24个乡镇发展蚕桑产业，直接带动6000户以上农户（其中脱贫户400余户）栽桑养蚕，辐射带动当地60%以上脱贫户土地流转和就近务工，增加收入，对巩固脱贫成果、助力乡村振兴具有良好的经济效益和社会效益。</t>
  </si>
  <si>
    <t>城南街道等24个乡镇</t>
  </si>
  <si>
    <t>黔江区山地智能养蚕工厂项目</t>
  </si>
  <si>
    <t>拟建山地智能养蚕工厂1个，由智能养蚕厂房和智能养蚕机械设施设备两大部分组成。主要用于建设智能养蚕机械设施设备的：小蚕自动饲养生产线、中蚕自动饲养生产线、大蚕饲养车间和上蔟车间及中控系统等。</t>
  </si>
  <si>
    <t>1.小蚕共育收益。全年可共育小蚕3600张，可养中蚕2400张，实现产值70万元；2.全年可养大蚕600张，实现产值108万元；3.利用厂房冬闲种植香菇，实现产值32万元；4.建成标准化的小蚕人工饲料养蚕工厂。5.桑地间作效益。利用配套桑园种植全桑枝黑木耳，亩产值1.8万元，毛利0.6万元/亩以上。</t>
  </si>
  <si>
    <t>2021.6-9</t>
  </si>
  <si>
    <t>2021年黔江区濯水镇新栽桑养蚕设施建设项目</t>
  </si>
  <si>
    <t>新建养蚕大棚200个（含消毒池、储沙坑、蚕台），所建大棚及配套设施作为村集体固定资产由村集体经济组织统一管理，面向社会招租养蚕业主。确保2021年1000亩新栽桑园按期投产养蚕。</t>
  </si>
  <si>
    <t>新建养蚕大棚200个，确保2021年1000亩新栽桑园按期投产养蚕。养蚕大棚200个作为蒲花社、堰塘村集体经济管理。经营业主第一年按资产总额的1%向村集体经济组织缴纳租金，租金作为村集体经济组织资产收益壮大村集体经济组织收入，自第二年起根据生产经营情况由经营业主和村集体经济组织协商缴纳比例租金，原则上最多增至6%。</t>
  </si>
  <si>
    <t>蒲花社区堰塘</t>
  </si>
  <si>
    <t>2021.8-12</t>
  </si>
  <si>
    <t>有效改善石会镇工农1组340人出行及生产生活条件，其中脱贫户40人。</t>
  </si>
  <si>
    <t>少数民族发展资金</t>
  </si>
  <si>
    <t>渝财行政【2021】18号关于下达2021年少数民族发展资金预算（第三批）的通知</t>
  </si>
  <si>
    <t>五里社区程家大院人居环境整治项目</t>
  </si>
  <si>
    <t>铺设青石板及毛石板约150平方米，浇筑混凝土板100平方米，修建排水沟及排污管1000米，整治提升旧房瓦面等约600平米，拆除旱厕1200平方米，房屋维修整治等。</t>
  </si>
  <si>
    <t>改善五里社区4.5组居民300余户1200余人的生产生活条件，其中脱贫户40户152人。</t>
  </si>
  <si>
    <t>五里社区4.5组</t>
  </si>
  <si>
    <t>2021.8-2021.12</t>
  </si>
  <si>
    <t>小南海镇桥梁村桥1组桃树坝人行生产生活便桥</t>
  </si>
  <si>
    <t>新建长15米，宽2米，高4米的人行便桥一座。</t>
  </si>
  <si>
    <t>全面改善该区域10户35人（其中脱贫户3户10人）生产条件，减少生产生活成本，带动农业产业发展。</t>
  </si>
  <si>
    <t>小南海镇桥梁1组</t>
  </si>
  <si>
    <t>太极乡新陆村2组人居环境整治项目</t>
  </si>
  <si>
    <t>农房门头、厕所、沟、渠、院坝、堡坎、围墙等建设</t>
  </si>
  <si>
    <t>改善太极乡新陆村2组40余户150余人生产生活条件。</t>
  </si>
  <si>
    <t>太极乡新陆村</t>
  </si>
  <si>
    <t>2021.9-12</t>
  </si>
  <si>
    <t>太极乡太极社区2组人居环境整治项目</t>
  </si>
  <si>
    <t>改善太极乡太极社区2组20余户120余人生产生活条件。</t>
  </si>
  <si>
    <t>太极乡太极社区</t>
  </si>
  <si>
    <t>太极乡石槽村1组人居环境整治项目</t>
  </si>
  <si>
    <t>改善太极乡石槽村1组40余户150余人生产生活条件。</t>
  </si>
  <si>
    <t>太极乡石槽村</t>
  </si>
  <si>
    <t>太极乡太河村3组人居环境整治项目</t>
  </si>
  <si>
    <t>改善太极乡太河村1组40余户150余人生产生活条件。</t>
  </si>
  <si>
    <t>太极乡太河村</t>
  </si>
  <si>
    <t>太极乡金团村1组人居环境整治项目</t>
  </si>
  <si>
    <t>改善太极乡金团村1组30余户120余人生产生活条件。</t>
  </si>
  <si>
    <t>太极乡金团村</t>
  </si>
  <si>
    <t>2018年大宗油料生产基地建设项目</t>
  </si>
  <si>
    <t>建设完善中塘、蓬东、新华、沙坝2018年大宗油料基地</t>
  </si>
  <si>
    <t>大宗油料基地建设项目带动就近农户土地流转和就近务工，方便周边群众出行，改善生活生产条件。</t>
  </si>
  <si>
    <t>阿蓬江、新华、水市等乡镇</t>
  </si>
  <si>
    <t>2019年大宗油料基地建设项目</t>
  </si>
  <si>
    <t>主要建设内容：土地平整320亩，蓄水池1座；新建4.0米泥结石路3.280公里、硬化路2.5公里；新建堰渠0.5公里；购买机械6台；翻耕平整土地0.14万亩；土壤培肥（有机肥）0.045万亩，新建管道0.15公里。</t>
  </si>
  <si>
    <t>水田乡食用菌中心繁育场建设项目</t>
  </si>
  <si>
    <t>1、无菌车间、培养库、原材料库、拌料库及附属设施、2、菌种生产流水线拌料设备，3、菌袋自动装袋机、营养袋自动装袋机，4、购置铲车、发电机组，5、购置灭菌设施设备，6，购置原种接种培养设备等。</t>
  </si>
  <si>
    <t>提高食用菌菌种生产效能，全面解决水田乡800亩食用菌产业菌种问题，稳定带动周边80余户农户（其中脱贫户30户）就近务工，实现稳定就业。同时，村集体每年分红增收20余万元，全村2000余人获得股权分红。</t>
  </si>
  <si>
    <t>水田乡龙桥村</t>
  </si>
  <si>
    <t>市级旅游发展资金</t>
  </si>
  <si>
    <t>渝财教【2021】82号关于下达2021年市级文化和旅游专项资金的通知</t>
  </si>
  <si>
    <t>水产养殖尾水治理</t>
  </si>
  <si>
    <t>配套建设沉淀池、过滤坝、生物净化池等尾水处理设施及排污管道等配套设施。</t>
  </si>
  <si>
    <t>完成7个养殖场尾水治理设施建设，实现水产养殖业健康可持续发展，带动周边群众增收。</t>
  </si>
  <si>
    <t>冯家街道、石家镇、小南海镇、太极镇、金溪镇、白石镇</t>
  </si>
  <si>
    <t>李家溪食用菌产业园基础设施配套项目</t>
  </si>
  <si>
    <t>主要建设内容：新修排水(0.5m×0.7m)、新修盖板、整修田间道3.5m宽、路面加宽2.0m宽、新修生产路2.0m宽、维修路面1.5m宽、维修路面0.5m宽、新修堡坎（H=1.5m)、新修土质排水沟、培育棚场地平整。</t>
  </si>
  <si>
    <t>新修排水(0.5m×0.7m)、新修盖板、整修田间道3.5m宽、路面加宽2.0m宽、新修生产路2.0m宽、维修路面1.5m宽、维修路面0.5m宽、新修堡坎（H=1.5m)、新修土质排水沟、培育棚场地平整。通过发展李家溪食用菌产业，可带动李家溪安置点搬迁脱贫户就近务工增收。</t>
  </si>
  <si>
    <t>阿蓬江镇高碛居委乡村振兴特色产业路建设项目</t>
  </si>
  <si>
    <t>泥结碎石产业路。一是从4组店子319线接口至高碛水厂，新建3公里，宽4.5米产业路，解决乌杨树片区600亩柑桔的生产、管理和运输。二是建设9组、10组与小盖山顶联接，新建4公里，宽4.5米产业路，解决楠木片区1000亩李子的生产、管理和运输。</t>
  </si>
  <si>
    <t>解决9、10组至5、6组山上山下交通问题，盘活5、6、7、9、10组小盖土地，推动柑橘、李子产业建设，建设山顶休闲农业与旅游接待中心</t>
  </si>
  <si>
    <t>高碛社区</t>
  </si>
  <si>
    <t>2020年邻鄂镇等4个高标准农田建设项目</t>
  </si>
  <si>
    <t>主要建设内容：高标准农田建设4.12万亩。土地平整0.3万亩，下田坡道884个，土地改良2800亩，新安装管道6.9公里，维修山坪塘2座，新建排水沟35.15公里，4.5米泥结石路21.3公里，2-3米耕作路13.8公里，1.2米生产便道3.15公里，蓄水池32口。</t>
  </si>
  <si>
    <t>完成高标准农田建设4.12万亩,受益脱贫户1500户，3500余人。</t>
  </si>
  <si>
    <t>邻鄂镇、蓬东乡、新华乡、石家镇</t>
  </si>
  <si>
    <t>寨子社区蓬官大堰综合整治工程</t>
  </si>
  <si>
    <t>主要建设内容为维修蓬官灌溉渠360米，新建灌溉沟渠200米，更换排水管150米，对灌溉区内100亩沉降田块进行维修整治。</t>
  </si>
  <si>
    <t>提升有效灌溉率，提高区域内农田灌溉面积，有利开展机械化作业，可提高2个百分点农机化综合水平，节约劳动成本，推动农业产业发展。带动农户增收，预计受益人口970户，3544人，其中脱贫户55户222人。</t>
  </si>
  <si>
    <t>猕猴桃园区引水灌溉工程项目</t>
  </si>
  <si>
    <t>新建蓄水池5口，新建取水池6口，维修山坪塘，新建一级提灌站1座，安装水池连接主支管道、引水管道39.166公里。</t>
  </si>
  <si>
    <t>解决0.5万亩猕猴桃产业灌溉困难问题，0.5万亩猕猴桃实现1000万元产值，同时实现猕猴桃在乡村振兴战略中更好地发挥产业振兴效益，可解决120余个劳动力就近就业，并带动200余户农户、90户建卡脱贫户实现产业增收。</t>
  </si>
  <si>
    <t>黄溪镇塘河村、三羊村，黎水镇黎水村、华阳居委，新华乡大田社区、艾子村，黑溪镇胜地居委。</t>
  </si>
  <si>
    <t>太极鹿子中药材加工厂建设项目</t>
  </si>
  <si>
    <t>1.加工厂房建设，烘干房建设。2.购买机械设备。3.建设封闭式阳光透明晒棚。4.新建污水沉淀池。（项目总投资122万元，其中财政资金80万元）</t>
  </si>
  <si>
    <t>生产加工生瓜蒌籽200余吨，年产值可达600万元以上。其他中药材1000余吨，产值200万元以上。无偿为30余户脱贫户提供价值10余万元80余亩中药材种苗，协议保底回收，亩收入3000元左右；流转了35户农户土地；带动全区100余户种植瓜蒌等中药材655亩，其中脱贫户35户，户年均增收8000元以上；年实现务工1200人次，其中脱贫户11人。（参照《黔江区农业项目财政补助资金股权化改革实施方案（修订稿）》（黔江农改办发〔2021〕3号），与项目所在村集体建立利益联结机制，村集体经济组织年“固定”分红2.4万元，连续分红时间不得少于5年。</t>
  </si>
  <si>
    <t>太极乡鹿子村一组</t>
  </si>
  <si>
    <t>武陵薯娃红薯加工自动化改造项目</t>
  </si>
  <si>
    <t>购买传送带、清洗机、红薯切条、烤盘清洗线等设备。</t>
  </si>
  <si>
    <t>实现年产值750万元，利润112.5万元，参照《黔江区农业项目财政补助资金股权化改革实施方案（修订稿）》（黔江农改办发〔2021〕3号），与项目所在村集体建立利益联结机制，项目财政补助资金持股比例，农业企业与村集体经济组织各持股50%，集体经济组织按持股金额6%/年的标准实行“固定”分红3万元，连续分红时间不得少于5年。村级集体经济组织连续分红5年后，企业可按照原值赎回村级集体经济组织持有股份，也可继续持股分红。</t>
  </si>
  <si>
    <t>2021.4-2021.12</t>
  </si>
  <si>
    <t>农业生态资源及生态保护补助资金</t>
  </si>
  <si>
    <t>渝财农【2021】28号 2021年中央农业生态资源及生态保护补助资金预算</t>
  </si>
  <si>
    <t>太极李子稻谷加工厂建设项目</t>
  </si>
  <si>
    <t>新建烘烤房（日烘干量15吨）1个、建仓库（40吨）1个。</t>
  </si>
  <si>
    <t>项目建成后，形成固定资产70万元，可促进农产品加工业发展，促进粮食质量提高及产品流通，社会效益显著。最少可安排5人就业，其中脱贫户1人就业。同时带动区域内农户发展优质稻生产，促进农户增收致富。建设好后进行招租，村集体收取租金20000元/年，用于村集体经济组织壮大和发展。</t>
  </si>
  <si>
    <t>李子村2组</t>
  </si>
  <si>
    <t>黔江区2021年农产品产地冷藏保鲜设施建设项目</t>
  </si>
  <si>
    <t>按照重庆市农业农村委员会重 庆 市 财 政 局关于印发2021年农产品产地冷藏保鲜设施建设工作实施方案的通知(渝农发〔2021〕49号)相关要求，建设冷藏设施46个，其中节能型机械冷库41个、节能型通风贮藏库4个、节能型气调贮藏库1个。</t>
  </si>
  <si>
    <t>支持一批新型农业经营主体，加强产地仓储保鲜设施建设，提升产地仓储保鲜能力，降低鲜活农产品产后损失，产品附加值明显增加，主体服务带动能力明显增强，产销对接更加顺畅，带动周边农户发展产业增收。</t>
  </si>
  <si>
    <t>第四批</t>
  </si>
  <si>
    <t>按照《关于下达2021年入户道路建设任务的通知》（渝农发〔2021〕51号）下达的任务，建设1米宽生产便道60公里、3.5米宽泥结石35公里。</t>
  </si>
  <si>
    <t>方便群众出行，涉及约19000多人，500余户群众 受益，提升群众居家环境卫生，有效改变村容村貌，促推乡村振兴。</t>
  </si>
  <si>
    <t>金溪镇金溪社区谭家坪中药材基地初加工项目</t>
  </si>
  <si>
    <t>1、新建钢架结构厂房200平方米（25米×8米），每平方米造价300元，需投资6万元。
2、购置安装中药材烘干设备2套（华赫GXD-18中药材烘干机），每套12万元含设备运输和安装费共24万元。
3、购置安装中药材清洗设备1套（潍坊精润机械有限公司多功能中药材清洗机），需投资5万元。</t>
  </si>
  <si>
    <t>预计年产鲜中药材10—12万公斤，产值60—80万元。加工烘干中药材5—6万公斤，产值100—150万元。带动60户农户户均年增收1000元；解决10个群众就地就业，年增收8000—12000元。</t>
  </si>
  <si>
    <t>金溪居委</t>
  </si>
  <si>
    <t>金溪镇青菜头加工厂基础设施配套建设项目</t>
  </si>
  <si>
    <t>完善修建榨菜废水处理站一座（包含废水收集系统，废水处理系统，废水排放管网等)。处理规模50立方米每天。排水标准达到重庆市榨菜行业污水排放标准DB50一级排放标准。处理工艺为雾化+盐度调节+厌氧+好氧+絮凝沉淀，建设地磅、大门标识及设施等。</t>
  </si>
  <si>
    <t>通过污水处理站的建设，推动企业顺利发展，有效解决当地脱贫户和居民就近务工800余人次，带动周边4个乡镇居民种植青菜头增加收入。</t>
  </si>
  <si>
    <t>望岭村</t>
  </si>
  <si>
    <t>渝财农【2021】71号关于下达2021年财政衔接推进乡村振兴补助资金预算的通知</t>
  </si>
  <si>
    <t>沙坝镇十字社区1组鹅池井至岸坎上道路硬化项目</t>
  </si>
  <si>
    <t>硬化村道3.5公里，厚0.2米，平均宽度4米</t>
  </si>
  <si>
    <t>项目建设后可以全面改善十字状元堡乡村振兴示范点基础设施，带动该区域农业产业发展及乡村旅游建设。方便该地区40户160余人出行，带动蚕桑产业73亩，枇杷产业40余亩的发展。</t>
  </si>
  <si>
    <t>十字社区</t>
  </si>
  <si>
    <t>渝财农【2021】71号关于下达2021年财政衔接推进乡村振兴补助资金预算的通知（原“渝财农【2021】18号关于下达2021年中央财政衔接推进乡村振兴补助资金预算的通知”置换资金）</t>
  </si>
  <si>
    <t>五里镇胡家坝村产业路建设项目</t>
  </si>
  <si>
    <t>2米宽的产业便道7公里，80-120m的人行便道4公里。</t>
  </si>
  <si>
    <t>通过产业路硬化，发展羊肚菌、稻鳅鱼产业。带动农户务工和发展产业增收。</t>
  </si>
  <si>
    <t>胡家坝村1.2.5.8组</t>
  </si>
  <si>
    <t>太极镇李子村烟房坝人居环境整治示范项目</t>
  </si>
  <si>
    <t>0.75万元为直达资金，其余为存量资金，非本级衔接资金</t>
  </si>
  <si>
    <t>改善83户489人的生产生活和出行条件，提升人居环境质量。</t>
  </si>
  <si>
    <t>李子村3组、5组</t>
  </si>
  <si>
    <t>五里镇西洋村七组蚕桑产业路建设项目</t>
  </si>
  <si>
    <t>硬化4.5米宽产业路0.735公里；硬化3米宽产桑产业路0.4公里；硬化2米宽蚕桑产业路0.156公里；硬化1米宽蚕桑产业路0.5公里。新修产业路370米。所硬化产业路厚度不得低于20路面，标号不得小于C25。</t>
  </si>
  <si>
    <t>减少260亩蚕桑产业生产运输成本5万元，增加当地蚕农收入8万元。</t>
  </si>
  <si>
    <t>西洋村七组</t>
  </si>
  <si>
    <t>计划全区新种植羊肚3840亩，香菇木耳232亩，平菇11.3亩。
按照《黔江区产业发展扶持办法》（黔江府发〔2020〕3号）、《黔江区农业产业化奖励扶持办法》（黔江府发〔2020〕5号）补助钢架大棚、过渡性大棚、小拱棚、微喷系统、烘干设施、冷藏库、菌种生产场等。羊肚菌菌种补贴1400/亩。</t>
  </si>
  <si>
    <t>区农技中心</t>
  </si>
  <si>
    <t>太极镇特色粮油农旅示范园建设项目</t>
  </si>
  <si>
    <t>种植优质水稻340亩，实施地力培肥、化肥减量施用和绿色防控。种植彩色水稻，打造彩色图案2个（太极图和建党100周年图案）。机械操作提埂整箱（排水沟、土地翻耕平整等）500亩。种植优质油菜500亩，推广高产栽培、油蔬两用。开展生态水稻和油料作物轮作栽培，通过稻田和油菜多功能开发，实现农旅融合，促进太极乡粮油提质增效。</t>
  </si>
  <si>
    <t>优质稻品种平均亩产440Kg、亩平节本增效200元，比周边区域平均水平分别增10%以上；优质油菜籽平均亩产125Kg。</t>
  </si>
  <si>
    <t>太极镇</t>
  </si>
  <si>
    <t>2021青蒿产业发展扶持</t>
  </si>
  <si>
    <t>给种植青蒿的农户给与直补、给公司为农户提供的免费种子进行补助。</t>
  </si>
  <si>
    <t>带动800户农户种植青蒿超3500亩实现增收。</t>
  </si>
  <si>
    <t>种植青蒿乡镇街道</t>
  </si>
  <si>
    <t>2021年水产养殖产业奖补项目</t>
  </si>
  <si>
    <t>对符合黔江府发〔2020〕5号文件要求的业主进行奖补。</t>
  </si>
  <si>
    <t>根据《黔江区农业产业化奖励扶持办法》（黔江府发〔2020〕5号）精神，通过财政资金补助，支持新建池塘、稻渔、山坪塘和水库养殖的发展，推动新增0.3万亩水产养殖目标的完成，已脱贫人口300人以上。</t>
  </si>
  <si>
    <t>金溪镇望岭村2组半坡至猪场道路硬化项目</t>
  </si>
  <si>
    <t>一是硬化望岭村2组半坡至猪场道路1公里，宽4.5，厚20厘米，C25混凝土。二是修复1、2组联网主干道水毁1处（斑竹园），混凝土路面1处，院子田处混凝土路面1处，涵管1个，挡墙1处。</t>
  </si>
  <si>
    <t>解决望岭村村民安全出行和方便农副产品运输问题</t>
  </si>
  <si>
    <t>望岭村2组</t>
  </si>
  <si>
    <t>城西街道、城东街道、城南街道、金溪镇</t>
  </si>
  <si>
    <t>阿蓬江重庆黔江城区、重点乡镇段二期防洪治理工程</t>
  </si>
  <si>
    <t>新建护岸长3.357km、排洪建筑物9处、排洪明渠1条、下河梯步15处</t>
  </si>
  <si>
    <t>保障沿河两岸人民群众的生命财产安全。</t>
  </si>
  <si>
    <t>阿蓬江镇</t>
  </si>
  <si>
    <t>黔江区诸佛江鹅池新华重点河段综合治理工程</t>
  </si>
  <si>
    <t>治理河道长度7.62km，新建护岸长度4.29km，新建堤顶步道6.45km，新建人行便桥7座，改建公路涵洞1座，新建下河梯步14处</t>
  </si>
  <si>
    <t>鹅池镇、新华乡、白土乡、太极乡</t>
  </si>
  <si>
    <t>2021.9—12</t>
  </si>
  <si>
    <t>重庆市黔江区两岔路坡面径流观测场维护</t>
  </si>
  <si>
    <t>对重庆市黔江区两岔路坡面径流观测场进行维护。</t>
  </si>
  <si>
    <t>册山流域2021年1至12月份水土流失监测任务，每月上报监测成果。册山流域3000人水土流失监测，其中脱贫人口25户68人。</t>
  </si>
  <si>
    <t>城西街道册山居委</t>
  </si>
  <si>
    <t>冯家街道寨子社区栈道修复项目</t>
  </si>
  <si>
    <t>修复寨子社区水毁栈道约200米，加固地基设施。</t>
  </si>
  <si>
    <t>项目建成后，直接带动项目区域内350户1225人增收（其中：15户脱贫户稳定收入），有效带动乡村旅游。</t>
  </si>
  <si>
    <t>寨子社区</t>
  </si>
  <si>
    <t>区文化旅游委</t>
  </si>
  <si>
    <t>市文化旅游委</t>
  </si>
  <si>
    <t>冯家街道寨子沿江步道修复项目</t>
  </si>
  <si>
    <t>修复铺设沥青路面1.5公里，栏杆1000米。</t>
  </si>
  <si>
    <t>项目建成后，改善人居环境，方便百姓出行，有效带动乡村旅游，助推全社区居民增收。</t>
  </si>
  <si>
    <t>重庆市六九畜牧种公猪站建设项目</t>
  </si>
  <si>
    <t>完成市发改委 市农业农村委关于下达重庆市现代农业支撑体系专项2020年投资计划和任务清单的通知（渝发改投资〔2020〕1186号）投资计划。建设猪舍5142平方米、精液生产车间347平方米，购置仪器设备119台（套、辆、批），引种430头。</t>
  </si>
  <si>
    <t>带动脱贫人口15人增收，年可提供优质公猪精液16万份。</t>
  </si>
  <si>
    <t>黔江区沙坝镇</t>
  </si>
  <si>
    <t>太极镇鹿子村1组人居环境整治项目</t>
  </si>
  <si>
    <t>农户厕所、沟、渠、院坝、堡坎等建设</t>
  </si>
  <si>
    <t>改善太极镇鹿子村1组 30余户100余人生产生活条件，带动产业发展，方便群众出行。</t>
  </si>
  <si>
    <t>太极镇鹿子村1组（龙洞）</t>
  </si>
  <si>
    <t>第五批</t>
  </si>
  <si>
    <t>区畜牧中心</t>
  </si>
  <si>
    <t>沙坝镇十字社区猕猴桃老果园改造项目</t>
  </si>
  <si>
    <t>100亩猕猴桃老果园改造，包括品种改良、维修棚架、基地施肥等管理。</t>
  </si>
  <si>
    <t>项目建设后全面提升状元堡产业，带动该区域农业产业发展及乡村旅游建设。带动该区域180余人，其中巩固户9户20人脱贫致富。</t>
  </si>
  <si>
    <t>黔江区2021年地理标志农产品（黔江猕猴桃）保护工程项目</t>
  </si>
  <si>
    <t>生产能力提升建设、质量提升与特色品质保持、品牌打造和品牌宣传、智慧生产和监管品牌建设、项目评审、审计等。</t>
  </si>
  <si>
    <t>通过开展生产能力提升、产品质量提升与特色品质保持、品牌培育打造、身份标识化和全程数字化建设，使黔江猕猴桃产业综合生产能力得到增强、产品知名度、美誉度和市场占有率显著提高，对推进产业增效和农民持续增收，促进乡村特色产业发展作用明显，实现经济效益、社会效益和生态效益三赢。</t>
  </si>
  <si>
    <t>中塘镇兴泉社区、重庆三磊田甜农业开发有限公司、重庆市黔江区现代农业投资有限责任公司、黔江区睿智种养殖股份合作社</t>
  </si>
  <si>
    <t>石会镇为农服务中心建设项目</t>
  </si>
  <si>
    <t>建设庄稼医院、为农服务设施设备购置，阵地建设等</t>
  </si>
  <si>
    <t>带动120人增收</t>
  </si>
  <si>
    <t>马喇镇印合村花椒基地建设项目</t>
  </si>
  <si>
    <t>改扩建花椒基地：购种苗、肥料、技物设备、培训等</t>
  </si>
  <si>
    <t>此项目属村社共建项目。建成后，可实现产值300万元，可持续每年增加村集体收入3000元，，增加村社共建项目，加工生产花椒实现产值600万元、利税42万元，直接解决100人农民务工及20个贫困人口增收；同时带动农户25户等种植，提高村集经济收入。</t>
  </si>
  <si>
    <t>印合村4组</t>
  </si>
  <si>
    <t>黄溪镇塘河村柑橘示范基地</t>
  </si>
  <si>
    <t>购柑橘苗、有机肥整地、</t>
  </si>
  <si>
    <t xml:space="preserve"> 此项目建成后，可实现产值200万元，可带动60户农户就近务工、土地流转收入、分工等，户均可增收1000元。</t>
  </si>
  <si>
    <t>黄溪镇塘河村2组3组</t>
  </si>
  <si>
    <t>石会鎮梅子村土鸡养殖基地建设</t>
  </si>
  <si>
    <t>鸡舍建设、购买鸡苗</t>
  </si>
  <si>
    <t>带动50户农户增收、户均年增收1200元。</t>
  </si>
  <si>
    <t>石会鎮梅子村</t>
  </si>
  <si>
    <t>冯家街道寨子社区500亩农业社会化服务</t>
  </si>
  <si>
    <t>500亩中农业社会服务，用于开展除草、施肥、打药等。</t>
  </si>
  <si>
    <t>带动87 户农户在土地流转、务工、产业发展上户均直接受益1000元</t>
  </si>
  <si>
    <t>白石镇复兴村8组天子坟至风池塘路面硬化工程　</t>
  </si>
  <si>
    <t>硬化四好农村路2.678公里。</t>
  </si>
  <si>
    <t>改善白石镇复兴村268人出行及生产生活条件，其中脱贫巩固人口56人。</t>
  </si>
  <si>
    <t>白石镇复兴村</t>
  </si>
  <si>
    <t>太极乡太河至武冈路面硬化工程</t>
  </si>
  <si>
    <t>硬化四好农村路1.59公里。</t>
  </si>
  <si>
    <t>改善太极乡太河村80人出行及生产生活条件，其中脱贫巩固人口7人。</t>
  </si>
  <si>
    <t>太极乡金团村4组青龙嘴小桥至老池洞路面硬化工程</t>
  </si>
  <si>
    <t>硬化四好农村路1.212公里。</t>
  </si>
  <si>
    <t>改善太极乡金团村4组105人生产生活条件，其中脱贫巩固人口9人。</t>
  </si>
  <si>
    <t>正阳街道团结社区2组凉桥至黄山坝村道路硬化工程</t>
  </si>
  <si>
    <t>硬化四好农村路3.034公里。</t>
  </si>
  <si>
    <t>改善正阳街道团结居委2组2000人出行和生产生活条件。</t>
  </si>
  <si>
    <t>正阳街道团结社区</t>
  </si>
  <si>
    <t>正阳街道积富社区4组鸭儿塘至许家坝至湾地村道路硬化工程</t>
  </si>
  <si>
    <t>硬化四好农村路2.615公里。</t>
  </si>
  <si>
    <t>改善正阳街道积富居委4组1189人出行和生产生活条件。</t>
  </si>
  <si>
    <t>正阳街道积富社区</t>
  </si>
  <si>
    <t>黄溪镇兴阳村4、5组老学习（皮家）至罗家田路面硬化工程</t>
  </si>
  <si>
    <t>硬化四好农村路2.401公里。</t>
  </si>
  <si>
    <t>改善黄溪镇兴阳村300人出行及生产生活条件，其中脱贫巩固人口32人。</t>
  </si>
  <si>
    <t>黄溪镇兴阳村</t>
  </si>
  <si>
    <t>渝财农【2021】100号关于下达2021年中央财政衔接推进乡村振兴补助资金预算（第二批）的通知</t>
  </si>
  <si>
    <t>水市乡关里村武棚子至高青山路面硬化工程</t>
  </si>
  <si>
    <t>硬化四好农村路2.534公里。</t>
  </si>
  <si>
    <t>改善水市乡关里村62人出行及生产生活条件，其中脱贫巩固人口13人。</t>
  </si>
  <si>
    <t>水市乡关里村</t>
  </si>
  <si>
    <t>官村扶贫创业园出场路建设</t>
  </si>
  <si>
    <t>四好农村路窄路面改造0.7公里。</t>
  </si>
  <si>
    <t>改善冯家街道寨子居委850人出行及生产生活条件，其中脱贫巩固人口28人。</t>
  </si>
  <si>
    <t>冯家街道寨子居委</t>
  </si>
  <si>
    <t>附件2</t>
  </si>
  <si>
    <r>
      <rPr>
        <u val="single"/>
        <sz val="20"/>
        <color indexed="8"/>
        <rFont val="方正小标宋_GBK"/>
        <family val="4"/>
      </rPr>
      <t xml:space="preserve"> 2018 </t>
    </r>
    <r>
      <rPr>
        <sz val="20"/>
        <color indexed="8"/>
        <rFont val="方正小标宋_GBK"/>
        <family val="4"/>
      </rPr>
      <t>年度</t>
    </r>
    <r>
      <rPr>
        <u val="single"/>
        <sz val="20"/>
        <color indexed="8"/>
        <rFont val="方正小标宋_GBK"/>
        <family val="4"/>
      </rPr>
      <t xml:space="preserve"> 黔江 </t>
    </r>
    <r>
      <rPr>
        <sz val="20"/>
        <color indexed="8"/>
        <rFont val="方正小标宋_GBK"/>
        <family val="4"/>
      </rPr>
      <t>区资金统筹整合使用实施方案表</t>
    </r>
  </si>
  <si>
    <t>填报单位（盖章）：</t>
  </si>
  <si>
    <t>联系人：</t>
  </si>
  <si>
    <t>联系电话：</t>
  </si>
  <si>
    <t>填报日期： 年 月日</t>
  </si>
  <si>
    <t>责任部门</t>
  </si>
  <si>
    <t>区县部门</t>
  </si>
  <si>
    <t>归口管理的市级部门</t>
  </si>
  <si>
    <t>农业生产发展/农村基础设施建设/其他</t>
  </si>
  <si>
    <t>其他</t>
  </si>
  <si>
    <t>金溪镇村（社区）便民服务中心办公设备</t>
  </si>
  <si>
    <t>配备电脑、打印机、复印件及办公桌椅等</t>
  </si>
  <si>
    <t>满足日常活动开展和服务群众需要</t>
  </si>
  <si>
    <t>金溪镇8个村（社区）</t>
  </si>
  <si>
    <t>2018.03-2018.08</t>
  </si>
  <si>
    <t>区委组织部</t>
  </si>
  <si>
    <t>市委组织部</t>
  </si>
  <si>
    <t>农业综合开发市级补助资金</t>
  </si>
  <si>
    <t>关于提前下达2018年农业综合开发补助资金预算指标的通知（渝财农［2017］221号）</t>
  </si>
  <si>
    <t>农村基础设施建设</t>
  </si>
  <si>
    <t>新建金溪镇农贸市场</t>
  </si>
  <si>
    <t>新建金溪镇农贸市场1200㎡及附属设施</t>
  </si>
  <si>
    <t>发挥该镇农产品集散作用</t>
  </si>
  <si>
    <t>2018年7月至2019年5月</t>
  </si>
  <si>
    <t>区商务局</t>
  </si>
  <si>
    <t>市商务委</t>
  </si>
  <si>
    <t>专项扶贫资金</t>
  </si>
  <si>
    <t>关于提前下达2018年均衡性等相关一般性转移支付的通知（渝财预［2017］394号）</t>
  </si>
  <si>
    <t>产业发展</t>
  </si>
  <si>
    <t>旅游厕所建设</t>
  </si>
  <si>
    <t>各A级景区新建旅游厕所770平方米</t>
  </si>
  <si>
    <t>新建旅游厕所12座，770平方米</t>
  </si>
  <si>
    <t>旅游乡镇、A级景区</t>
  </si>
  <si>
    <t>2018年</t>
  </si>
  <si>
    <t>区旅游局</t>
  </si>
  <si>
    <t>市旅发委</t>
  </si>
  <si>
    <t>国家旅游发展基金补助地方项目资金</t>
  </si>
  <si>
    <t>关于下达2017年国家旅游发展基金补助地方项目资金的通知（渝财产业［2017］386号）</t>
  </si>
  <si>
    <t>关于调整下达2017年市级旅游发展资金预算的通知（渝财产业[2017]374号）</t>
  </si>
  <si>
    <t>旅游产业运行监测与应急指挥平台</t>
  </si>
  <si>
    <t>建设黔江区旅游产业运行监测与应急指挥平台</t>
  </si>
  <si>
    <t>建成黔江区旅游产业运行监测与应急指挥平台</t>
  </si>
  <si>
    <t>正阳行政中心1号楼</t>
  </si>
  <si>
    <t>增A添星</t>
  </si>
  <si>
    <t>黔江区增A添星奖励</t>
  </si>
  <si>
    <t>黔江区各酒店</t>
  </si>
  <si>
    <t>市级旅游发展专项资金</t>
  </si>
  <si>
    <t>关于下达2017年市级旅游发展专项资金预算的通知（渝财产业［2017］353号）</t>
  </si>
  <si>
    <t>市旅发委奖补区县旅游局工作经费</t>
  </si>
  <si>
    <t>全域旅游创建</t>
  </si>
  <si>
    <t>黔江区全域旅游创建奖补</t>
  </si>
  <si>
    <t>黔江创建全域旅游示范区</t>
  </si>
  <si>
    <t>关于下达2017年市级旅游发展专项资金预算的通知（渝财产业〔2017〕353号）</t>
  </si>
  <si>
    <t>农业生产发展</t>
  </si>
  <si>
    <t>森林资源管护</t>
  </si>
  <si>
    <t>天保工程的森林管护、公益林区划落界和中央生态效益直补</t>
  </si>
  <si>
    <t>提供森林质量、森林覆盖率、保持水土</t>
  </si>
  <si>
    <t>2018年1月至2018年12月</t>
  </si>
  <si>
    <t>林业改革资金</t>
  </si>
  <si>
    <t>关于提前下达2018年中央林业改革发展资金预算的通知渝财农［2017］220号</t>
  </si>
  <si>
    <t>生态保护与恢复补助</t>
  </si>
  <si>
    <t>森林病虫害防治宣传</t>
  </si>
  <si>
    <t>提高防治森林病虫害的防治意识，控制森林病虫害发生情况</t>
  </si>
  <si>
    <t>2018年5月至2018年12月</t>
  </si>
  <si>
    <t>国有贫困林场扶贫</t>
  </si>
  <si>
    <t>国有林场大转拐至窝坨林区防火路面硬化</t>
  </si>
  <si>
    <t>改善国有林区基础设施建设，提高当地居民生产、生活水平，提升森林防火能力</t>
  </si>
  <si>
    <t>国有林场大转拐至窝坨</t>
  </si>
  <si>
    <t>关于提前下达2018年财政专项扶贫资金的通知（渝财农［2017］230号）</t>
  </si>
  <si>
    <t>国有林场改革</t>
  </si>
  <si>
    <t>标准化林业站建设</t>
  </si>
  <si>
    <t>黔江区蓬东乡标准化林业站建设</t>
  </si>
  <si>
    <t>提升林业服务质量和办公条件</t>
  </si>
  <si>
    <t>蓬东乡</t>
  </si>
  <si>
    <t>2018年7月到2019年12月</t>
  </si>
  <si>
    <t>生态护林员招聘</t>
  </si>
  <si>
    <t>招聘贫困人员为护林员</t>
  </si>
  <si>
    <t>加强森林资源管护，提高森林覆盖率，提升贫困人员的收入</t>
  </si>
  <si>
    <t>金溪等乡镇街道</t>
  </si>
  <si>
    <t>市级现代林业产业发展专项资金</t>
  </si>
  <si>
    <t>关于提前下达2018年市级林业改革发展林业服务体系建设资金预算指标的通知（渝财农［2017］229号）</t>
  </si>
  <si>
    <t>中央资金2018年目前未明确，参照2017年下达的计划</t>
  </si>
  <si>
    <t>林业改革发展资金造林项目</t>
  </si>
  <si>
    <t>森林抚育、造林补贴等国土绿化</t>
  </si>
  <si>
    <t>提升国土绿化面积，提高森林覆盖率</t>
  </si>
  <si>
    <t>2018年8月至2019年12月</t>
  </si>
  <si>
    <t>国土绿化提升</t>
  </si>
  <si>
    <t>荒山造林、四旁植树</t>
  </si>
  <si>
    <t>森林生态效益补偿</t>
  </si>
  <si>
    <t>市级生态效益直补</t>
  </si>
  <si>
    <t>林业服务体系建设</t>
  </si>
  <si>
    <t>林地变更调查，公益林区划落界，林业站建设</t>
  </si>
  <si>
    <t>进一步明确林地现状以及性质，合理规划或者采取措施提高森林质量，提升林业服务环境。</t>
  </si>
  <si>
    <t>2018年1月至2019年6月</t>
  </si>
  <si>
    <t>其中公益林落界和林地变更调查28万元，金溪林业站建设75万元。</t>
  </si>
  <si>
    <t>松材线病虫害防治</t>
  </si>
  <si>
    <t>除治松材线虫，防止蔓延；宣传防治松材线虫，提高森林质量</t>
  </si>
  <si>
    <t>全区范围</t>
  </si>
  <si>
    <t>退耕还林工作经费</t>
  </si>
  <si>
    <t>退耕还林作业设计检查验收等工作经费</t>
  </si>
  <si>
    <t>为更好的推动退耕还林工程</t>
  </si>
  <si>
    <t>关于提前下达2018年市级林业生态保护恢复资金预算指标的通知（渝财农〔2017〕232号）</t>
  </si>
  <si>
    <t>自然保护区日常管理经费和能力建设</t>
  </si>
  <si>
    <t>科研监测、科普宣教</t>
  </si>
  <si>
    <t>保持生态环境，保护生物资源；开展科研监测，掌握动态变化；加强宣传力度，传递科普知识</t>
  </si>
  <si>
    <t>自然保护区及其周边环境</t>
  </si>
  <si>
    <t>蚕桑产业发展资金</t>
  </si>
  <si>
    <t xml:space="preserve">根据重庆市黔江区人民政府办公室关于做好2018年蚕桑生产工作的通知
（黔江府办发〔2017〕121 号）支付种苗补助、肥料补贴、蚕茧价外补助、共育补助、配套养蚕设施设备、桑蚕病虫害统防统治等相关补贴
</t>
  </si>
  <si>
    <t>发展壮大我区蚕桑产业，提高蚕农收入，助推脱贫攻坚</t>
  </si>
  <si>
    <t>全区21个发展蚕桑的乡镇街道</t>
  </si>
  <si>
    <t>市级农业发展资金</t>
  </si>
  <si>
    <t>关于提前下达2018年市级农业专项资金预算指标的通知（渝财农［2017］218号）</t>
  </si>
  <si>
    <t>天保工程效益监测</t>
  </si>
  <si>
    <t>对天保工程进行生态效益、经济效益、社会效益进行监测</t>
  </si>
  <si>
    <t>为天保工程乃至造林绿化工程、生态环境建设提供决策资料</t>
  </si>
  <si>
    <t>天保工程区</t>
  </si>
  <si>
    <t>2018年1月到2018年12月</t>
  </si>
  <si>
    <t>林业产业化项目</t>
  </si>
  <si>
    <t>特色林业建设、森林人家建设、林业专业合作社建设</t>
  </si>
  <si>
    <t>发展林业产业，带动林农增收，助推脱贫攻坚</t>
  </si>
  <si>
    <t>全区范围内</t>
  </si>
  <si>
    <t>森林防火项目</t>
  </si>
  <si>
    <t>森林防火物资、森林防火宣传等</t>
  </si>
  <si>
    <t>提高防火意识和防火能力</t>
  </si>
  <si>
    <t>森林公安能力建设项目</t>
  </si>
  <si>
    <t>森林公安执法办案队伍和能力建设</t>
  </si>
  <si>
    <t>公安办案能力</t>
  </si>
  <si>
    <t>森林公安局</t>
  </si>
  <si>
    <t>2018年1月到2019年12月</t>
  </si>
  <si>
    <t>林木种苗培育项目</t>
  </si>
  <si>
    <t>林木良种培育、名木培育</t>
  </si>
  <si>
    <t>提升种苗质量</t>
  </si>
  <si>
    <t>石会镇等乡镇街道</t>
  </si>
  <si>
    <t>2018年1月到2019年6月</t>
  </si>
  <si>
    <t>森林病虫害防治项目</t>
  </si>
  <si>
    <t>安装病虫害防治诱捕器、喷雾药物</t>
  </si>
  <si>
    <t>防治森林病虫害</t>
  </si>
  <si>
    <t>退耕还林工作经费补助项目</t>
  </si>
  <si>
    <t>湿地规划认证项目</t>
  </si>
  <si>
    <t>编制湿地规划、进行湿地认证</t>
  </si>
  <si>
    <t>统筹管理湿地自然资源，服务生态文明建设</t>
  </si>
  <si>
    <t>全区湿地区域</t>
  </si>
  <si>
    <t>森林资源管护落界确权项目</t>
  </si>
  <si>
    <t>对森林进行落界、确权</t>
  </si>
  <si>
    <t>提高森林质量，助推生态文明建设</t>
  </si>
  <si>
    <t>古树名木保护项目</t>
  </si>
  <si>
    <t>对古树名木进行宣传、保护等</t>
  </si>
  <si>
    <t>提高保护古树名木的意识，进一步保护稀缺的古树名木资源</t>
  </si>
  <si>
    <t>森林保险</t>
  </si>
  <si>
    <t>购买政策性农业保险</t>
  </si>
  <si>
    <t>防范风险</t>
  </si>
  <si>
    <t>区财政局</t>
  </si>
  <si>
    <t>市林业局、市畜牧局、市农委、市金融办</t>
  </si>
  <si>
    <t>农业保险保费补贴</t>
  </si>
  <si>
    <t>关于提前下达2018年市财政农业保险保费补贴预算指标的通知渝财金〔2017〕76号</t>
  </si>
  <si>
    <t>产粮大县奖励资金</t>
  </si>
  <si>
    <t>统筹用于全区农业生产发展</t>
  </si>
  <si>
    <t>助推农业发展，巩固脱贫成果</t>
  </si>
  <si>
    <t>市财政局</t>
  </si>
  <si>
    <t>关于提前下达2018年中央财政产粮大县奖励资金预算指标的通知渝财农〔2017〕212号</t>
  </si>
  <si>
    <t>黑溪镇改革村金果休闲农业园</t>
  </si>
  <si>
    <t>改革村葡萄园升级改造项目</t>
  </si>
  <si>
    <t>解决改革村产业发展</t>
  </si>
  <si>
    <t>2018.4-2018.12</t>
  </si>
  <si>
    <t>区扶贫办</t>
  </si>
  <si>
    <t>市扶贫办</t>
  </si>
  <si>
    <t>特色水果基地配套设施建设项目</t>
  </si>
  <si>
    <t>整治沙坝乡三台村三组山坪塘500立方米，新建管网5000米</t>
  </si>
  <si>
    <t>带动30户贫困户户均增收5000元以上</t>
  </si>
  <si>
    <t>沙坝乡三台村</t>
  </si>
  <si>
    <t>2018.4-2018.10</t>
  </si>
  <si>
    <t>蓬东乡麻田村生态农业园建设</t>
  </si>
  <si>
    <t>新建特色水果基地180亩，休闲观光林业园区20亩</t>
  </si>
  <si>
    <t>帮助10户建卡贫困户40个建卡贫困人口的脱贫增收问题。</t>
  </si>
  <si>
    <t>蓬东乡麻田村</t>
  </si>
  <si>
    <t>贫困户到户产业扶持资金</t>
  </si>
  <si>
    <t>全区扶贫信息系统内的11740户补助产业发展资金</t>
  </si>
  <si>
    <t>使全区扶贫信息系统内的11740户通过以奖代补方式进行补助，使贫困户通过发展产业达到脱贫致富</t>
  </si>
  <si>
    <t>全区扶贫信息系统内的11741户补助产业发展资金</t>
  </si>
  <si>
    <t>使全区扶贫信息系统内的11741户通过以奖代补方式进行补助，使贫困户通过发展产业达到脱贫致富</t>
  </si>
  <si>
    <t>全区31个乡镇街道</t>
  </si>
  <si>
    <t>2018.4-2018.13</t>
  </si>
  <si>
    <t>市级财政专项扶贫资金（含扶贫发展资金、以工代赈补助资金、国有贫困林场补助资金）</t>
  </si>
  <si>
    <t>关于提前下达2018年财政专项扶贫资金的通知 （渝财农［2017］230号）</t>
  </si>
  <si>
    <t>全区扶贫信息系统内的11742户补助产业发展资金</t>
  </si>
  <si>
    <t>使全区扶贫信息系统内的11742户通过以奖代补方式进行补助，使贫困户通过发展产业达到脱贫致富</t>
  </si>
  <si>
    <t>全区32个乡镇街道</t>
  </si>
  <si>
    <t>2018.4-2018.14</t>
  </si>
  <si>
    <t>关于提前下达2018年少数民族发展资金预算的通知（渝财行［2017］67号）</t>
  </si>
  <si>
    <t>扶贫小额贷款贴息</t>
  </si>
  <si>
    <t>对全区建卡贫困户小额贷款进行贴息补助</t>
  </si>
  <si>
    <t>为全区建卡贫困发展产业发放小额贷款进行贴息补助，减少农业支出，增加收入。</t>
  </si>
  <si>
    <t>金溪镇产业扶贫保险试点项目</t>
  </si>
  <si>
    <t>对深度贫困镇实施农业保险</t>
  </si>
  <si>
    <t>减少深度贫困镇贫困户的农业产业损失，对产业收入有保障</t>
  </si>
  <si>
    <t>关于提前下达2018年农村综合改革转移支付资金的通知（渝财农[2017]225号）</t>
  </si>
  <si>
    <t>基础设施建设</t>
  </si>
  <si>
    <t>马喇镇高炉村村道硬化项目</t>
  </si>
  <si>
    <t>高炉村村道硬化项目</t>
  </si>
  <si>
    <t>助推高山生态旅游发展。巩固整村脱贫成果，受益人口462人，其中贫困人口61人。</t>
  </si>
  <si>
    <t>2018.4-2018.6</t>
  </si>
  <si>
    <t>马喇镇官庄村4组道路硬化项目</t>
  </si>
  <si>
    <t>硬化道路1000米、宽3--4.5米</t>
  </si>
  <si>
    <t>助推农村经济发展。受益685人，其中贫困人口58人。</t>
  </si>
  <si>
    <t>马喇镇官庄村4组</t>
  </si>
  <si>
    <t>马喇镇官庄村小学食堂建设</t>
  </si>
  <si>
    <t>改建官庄村小学食堂约70平方米，含主体粉饰，购置设施设备等</t>
  </si>
  <si>
    <t>解决官庄村小学60名师生就餐环境</t>
  </si>
  <si>
    <t>马喇镇官庄村</t>
  </si>
  <si>
    <t>石家镇长山村联网路硬化工程</t>
  </si>
  <si>
    <t>按平均宽度3.5米厚度0.2米C30混凝土路面标准硬化公路约2.5公里</t>
  </si>
  <si>
    <t>解决当地30多户100多人的生产、生活条件和交通运输难问题</t>
  </si>
  <si>
    <t>石家镇长山村</t>
  </si>
  <si>
    <t>已完工验收，正在办理结算资料</t>
  </si>
  <si>
    <t>濯水镇濯西小学食堂建设</t>
  </si>
  <si>
    <t>新建120平方米的食堂和配置相关设施</t>
  </si>
  <si>
    <t>解决100余名师生的就餐问题</t>
  </si>
  <si>
    <t>濯水镇濯西</t>
  </si>
  <si>
    <t>2018.4-2018.9</t>
  </si>
  <si>
    <t>濯水镇乌杨社区人饮工程</t>
  </si>
  <si>
    <t>维修加盖2000立方米水池；新建300立方米水池；铺设入户管道5千米。</t>
  </si>
  <si>
    <t>巩固提升300人的饮水安全问题。</t>
  </si>
  <si>
    <t>濯水镇乌杨社区</t>
  </si>
  <si>
    <t>2018.4-2018.8</t>
  </si>
  <si>
    <t>金洞村一组河边至田坝炸房村道路建设工程</t>
  </si>
  <si>
    <t>新建宽4.5米的村道路3公里</t>
  </si>
  <si>
    <t>解决20余户80余人出行难</t>
  </si>
  <si>
    <t>金洞乡金洞村</t>
  </si>
  <si>
    <t>金洞乡杨家居委村道路建设工程</t>
  </si>
  <si>
    <t>新建宽4.5米的村道路长2公里</t>
  </si>
  <si>
    <t>金洞乡杨家居委</t>
  </si>
  <si>
    <t>新华乡景观平台工程</t>
  </si>
  <si>
    <t xml:space="preserve">1、杨家坳片区：青石板铺装、花岗石铺装、雨花石铺装、青石栏杆安装等；2、火烧地坪片区：青石板铺装、绿植栽培、花缘石安砌、青石栏杆安装等；3、鹿子堡片区：青石板铺装、花岗石铺装等；4、青龙嘴片区：青石板铺装、绿植栽培、堡坎砌筑、水泥仿木栏杆安装、六角亭砌等。
</t>
  </si>
  <si>
    <t>加快乡村旅游示范建设，借助电商平台，发展互联经济，大力营销新华生态产品和乡村旅游，促进稳定脱贫增收，巩固脱贫成果。</t>
  </si>
  <si>
    <t>新华乡</t>
  </si>
  <si>
    <t>2017年农村“三改”项目</t>
  </si>
  <si>
    <t>全区30个乡镇街道实施“改厕”“改厨”“改地坪”</t>
  </si>
  <si>
    <t>解决全区30个乡镇街道农村人居环境改造问题，使农村人口改变生活状况</t>
  </si>
  <si>
    <t>2018.1-2018.10</t>
  </si>
  <si>
    <t>2018年农村“三改”项目</t>
  </si>
  <si>
    <t>全区31个乡镇街道实施“改厕”“改厨”“改地坪”</t>
  </si>
  <si>
    <t>解决全区31个乡镇街道农村人居环境改造问题，使农村人口改变生活状况</t>
  </si>
  <si>
    <t>2018.1-2018.11</t>
  </si>
  <si>
    <t>2017年农村环境综合整治项目（三改资金）</t>
  </si>
  <si>
    <t>2017.1-2017.12</t>
  </si>
  <si>
    <t>农业综合开发补助资金</t>
  </si>
  <si>
    <t>关于提前下达2018年农业综合开发补助资金预算指标的通知 （渝财农［2017］221号）</t>
  </si>
  <si>
    <t>关于提前下达2018年市级林业改革发展林业服务体系建设资金预算指标的通知</t>
  </si>
  <si>
    <t>市级现代林业产业发展专项资金（原市级林业补助资金）</t>
  </si>
  <si>
    <t>渔滩社区乡村旅游扶贫项目</t>
  </si>
  <si>
    <t>新安装2公里太阳能路灯，新建人行便桥一座</t>
  </si>
  <si>
    <t>带动贫困群众发展旅游业，增加收入，巩固脱贫成果。</t>
  </si>
  <si>
    <t>其它</t>
  </si>
  <si>
    <t>贫困户医疗救助项目</t>
  </si>
  <si>
    <t>对2017年在马喇镇卫生院住院的贫困户，住院费用自付费部分进行全额补助</t>
  </si>
  <si>
    <t>进一步落实因病致贫或存在因病返贫风险的贫困户帮扶措施，实现稳定脱贫。</t>
  </si>
  <si>
    <t>马喇镇</t>
  </si>
  <si>
    <t>厨师培训</t>
  </si>
  <si>
    <t>内容结构与本专业的中级职业技能鉴定规范相对应，紧紧围绕初级中式烹调技能培训目标，基本覆盖了本工种中级工必备的知识和技能要求</t>
  </si>
  <si>
    <t>培训建档立卡贫困群众（含2014年建档立卡以来已脱贫群众）；深度贫困乡镇群众； 65个贫困村群众；其他特殊困难群众（残疾人、低保户、留守妇女、返贫群众、贫困临界人员）200人</t>
  </si>
  <si>
    <t>全区30个街道镇乡</t>
  </si>
  <si>
    <t>关于提前下达2018年财政专项扶贫资金的通知（渝财农〔2017〕230号）</t>
  </si>
  <si>
    <t>家政服务（酒店管理）</t>
  </si>
  <si>
    <t>培训内容为家庭服务业、月嫂、等专业</t>
  </si>
  <si>
    <t>精准脱贫保”</t>
  </si>
  <si>
    <t>扶贫信息系统内的11740户45406人建卡贫困人口购买小额意外保险、大病补充保险、疾病身故保险、贫困学生重大疾病保险、农房保险等“精准脱贫保”</t>
  </si>
  <si>
    <t>为全区扶贫信息系统内的11740户45406人建卡贫困人口购买小额意外保险、大病补充保险、疾病身故保险、贫困学生重大疾病保险、农房保险等“精准脱贫保”，为解决贫困人口看病难问题。</t>
  </si>
  <si>
    <t>2018.1-2018.12</t>
  </si>
  <si>
    <t>扶贫医疗救助基金</t>
  </si>
  <si>
    <t>为全区扶贫信息系统内的11740户45406人建卡贫困人口实行医疗救助</t>
  </si>
  <si>
    <t>为全区扶贫信息系统内的11740户45406人建卡贫困人口实行医疗救助，解决看病难问题</t>
  </si>
  <si>
    <t>补助建卡贫困户参加新农合资金</t>
  </si>
  <si>
    <t>为全区未纳入民政参保的农村建档立卡贫困人口按当年居民医保一档个人缴费标准180元/人的70%资助</t>
  </si>
  <si>
    <t>为全区未纳入民政参保的农村建档立卡贫困人口38308人购买合作医疗，解决看病难问题。</t>
  </si>
  <si>
    <t>在2017年第三批统筹整合资金中安排了141.227万元，对应渝财农〔2017〕136号</t>
  </si>
  <si>
    <t>为全区未纳入民政参保的农村建档立卡贫困人口按当年居民医保一档个人缴费标准180元/人的71%资助</t>
  </si>
  <si>
    <t>为全区未纳入民政参保的农村建档立卡贫困人口38309人购买合作医疗，解决看病难问题。</t>
  </si>
  <si>
    <t xml:space="preserve">关于提前下达2018年农业综合开发补助资金预算指标的通知（渝财农［2017］221号） </t>
  </si>
  <si>
    <t>为全区未纳入民政参保的农村建档立卡贫困人口按当年居民医保一档个人缴费标准180元/人的72%资助</t>
  </si>
  <si>
    <t>为全区未纳入民政参保的农村建档立卡贫困人口38310人购买合作医疗，解决看病难问题。</t>
  </si>
  <si>
    <t>全区32个街道镇乡</t>
  </si>
  <si>
    <t>关于提前下达2018年均衡性等相关一般性转移支付的通知（渝财预〔2017〕394号）</t>
  </si>
  <si>
    <t>农村基础设施</t>
  </si>
  <si>
    <t>金溪镇D级危房改造</t>
  </si>
  <si>
    <t>完成金溪所有现存D级危房改造</t>
  </si>
  <si>
    <t>确保在2018年底前，金溪镇未脱贫建卡贫困户等4类重点对象全部完成危房改造</t>
  </si>
  <si>
    <t>2018.1-12</t>
  </si>
  <si>
    <t>区城乡建委</t>
  </si>
  <si>
    <t>市城乡建委</t>
  </si>
  <si>
    <t>农村危房改造</t>
  </si>
  <si>
    <t>关于提前下达2018年农村危房改造中央补助资金预算指标的通知渝财建﹝2017﹞490号</t>
  </si>
  <si>
    <t>关于提前下达2018年均衡性等相关一般性转移支付的通知渝财预﹝2017﹞394号</t>
  </si>
  <si>
    <t>金溪镇“五改”项目</t>
  </si>
  <si>
    <t>实施金溪镇500户农村住房“五改”</t>
  </si>
  <si>
    <t>建设一批符合农村实际、满足基本需求、经济适用、卫生方便的宜居住房、平整院坝、无害化厕所、清洁厨房、卫生圈舍，改善农村居民生产生活，建设美丽宜居乡村。</t>
  </si>
  <si>
    <t>2018年农村公路建设</t>
  </si>
  <si>
    <t>实施400公路农村公路、390公里安全防护栏工程</t>
  </si>
  <si>
    <t>方便贫困地区老百姓出行畅通及出行安全保障</t>
  </si>
  <si>
    <t>30个乡镇村道路</t>
  </si>
  <si>
    <t>2018.5-2018.12</t>
  </si>
  <si>
    <t>区交委</t>
  </si>
  <si>
    <t>市交委</t>
  </si>
  <si>
    <t>中央车购税资金用于农村公路建设</t>
  </si>
  <si>
    <t>关于提前下达2018年车辆购置税收入补助资金（第二批）的通知渝财建[2017]502号</t>
  </si>
  <si>
    <t>农民合作社服务中心运营</t>
  </si>
  <si>
    <t>1、购置必要的办公室设施设备40000元。
2、财务代账服务补贴计24000元。40家×12月×50元＝24000元。
3、开展农民专业合作社技术、管理等培训，计46000元。
4、组织合作社农产品展示展销等费用计30000元。
5、组织农民合作社经营管理人员之间的交流互动费用15000元。
6、支付中心工作人员工资及五险费用45000元。</t>
  </si>
  <si>
    <t>提升农民合作社规范建设、培训，农产品展示展销、信息交流、互动学习。</t>
  </si>
  <si>
    <t>城西街道河滨西路中段37号</t>
  </si>
  <si>
    <t>2018年1－12月</t>
  </si>
  <si>
    <t>区供销合作社</t>
  </si>
  <si>
    <t>市供销合作社</t>
  </si>
  <si>
    <t>《重庆市财政局关于提前下达2018年供销合作经济发展资金预算的通知》（渝财农[2017]224号</t>
  </si>
  <si>
    <t>2017年南方现代草地畜牧业推进行动项目</t>
  </si>
  <si>
    <t>人工草地建设、天然草地建设、人工草场基础设施建设及标准化集约化养殖场改造</t>
  </si>
  <si>
    <t>增加肉牛养殖83头，年存栏肉牛达280头，新增能繁母牛40头、新增肉牛出栏15头、新增销售收入210万元、带动农户27户</t>
  </si>
  <si>
    <t>水市、阿蓬江、冯家</t>
  </si>
  <si>
    <t>2018.01-2019.01</t>
  </si>
  <si>
    <t>区畜牧局</t>
  </si>
  <si>
    <t>市农委</t>
  </si>
  <si>
    <t>农村综合改革转移支付资金</t>
  </si>
  <si>
    <t>关于提前下达2018年农村综合改革转移支付资金的通知渝财农［2017］225号</t>
  </si>
  <si>
    <t>2017年下达整合资金8万元，2018年下达整合资金232万元，合计240万元</t>
  </si>
  <si>
    <t>动物疫病防控</t>
  </si>
  <si>
    <t>动物免疫、检疫、兽药抽检、抗生素减量减排、疫情监测</t>
  </si>
  <si>
    <t>加大动物疫病防控、提高免疫质量，确保畜产品安全</t>
  </si>
  <si>
    <t>市级农业发展资金（含农业行业管理与服务专项资金、农村一二三产业融合发展专项资金、新农村美丽乡村建设专项资金）</t>
  </si>
  <si>
    <t>关于提前下达2018年市级农业专项资金预算指标的通知渝财农〔2017〕218号</t>
  </si>
  <si>
    <t>农业资源与生态保护</t>
  </si>
  <si>
    <t>对0.6万头生猪当量的面源污染进行整治</t>
  </si>
  <si>
    <t>减少养殖污染提高生态环保</t>
  </si>
  <si>
    <t>农村垃圾收集保洁试点</t>
  </si>
  <si>
    <t>对农村垃圾集中收集、清运</t>
  </si>
  <si>
    <t>收集率达90%以上</t>
  </si>
  <si>
    <t>2018.1—2018.12</t>
  </si>
  <si>
    <t>城市管理局</t>
  </si>
  <si>
    <t>市城管委</t>
  </si>
  <si>
    <t>关于提前下达2018年农村综合改革转移支付资金的通知渝财农[2017]225号</t>
  </si>
  <si>
    <t>金溪镇太阳能路灯安装工程</t>
  </si>
  <si>
    <t>新建太阳能路灯500盏</t>
  </si>
  <si>
    <t>5个村4000余人受益</t>
  </si>
  <si>
    <t>2017.1--2018.12</t>
  </si>
  <si>
    <t>乡村道路工程</t>
  </si>
  <si>
    <t>新建桥</t>
  </si>
  <si>
    <t>全村人受益</t>
  </si>
  <si>
    <t>马喇镇龙溪村3组</t>
  </si>
  <si>
    <t>2018.6-2018.12</t>
  </si>
  <si>
    <t>20</t>
  </si>
  <si>
    <t>新建路硬化</t>
  </si>
  <si>
    <t>硬化率达90%</t>
  </si>
  <si>
    <t>2018.6-2018.13</t>
  </si>
  <si>
    <t>农村环境整治工程</t>
  </si>
  <si>
    <t>环湖路垃圾清运</t>
  </si>
  <si>
    <t>马喇镇龙溪村3、4、5、6组</t>
  </si>
  <si>
    <t>公共服务建设工程</t>
  </si>
  <si>
    <t>新建戏台</t>
  </si>
  <si>
    <t>龙溪村3组人受益</t>
  </si>
  <si>
    <t>多功能活动室</t>
  </si>
  <si>
    <t>新增文化室、宣传栏</t>
  </si>
  <si>
    <t>2018.6-2018.14</t>
  </si>
  <si>
    <t>新增广播</t>
  </si>
  <si>
    <t>龙溪村1至6组人受益</t>
  </si>
  <si>
    <t>马喇镇龙溪村1至6组</t>
  </si>
  <si>
    <t>2018.6-2018.15</t>
  </si>
  <si>
    <t>阵地建设工程</t>
  </si>
  <si>
    <t>主体内外装修（厕所改建、操场硬化、围墙整修、房顶改造、水电改造）</t>
  </si>
  <si>
    <t>新增电脑6台及办公桌椅</t>
  </si>
  <si>
    <t>新增电教室及器材（电脑、投影、音响等）</t>
  </si>
  <si>
    <t>油茶配套产业路</t>
  </si>
  <si>
    <t>杉树村全村人受益</t>
  </si>
  <si>
    <t>马喇镇杉树村</t>
  </si>
  <si>
    <t>96</t>
  </si>
  <si>
    <t>村道路硬化</t>
  </si>
  <si>
    <t>160</t>
  </si>
  <si>
    <t>特色产业工程</t>
  </si>
  <si>
    <t>油茶配套蓄水池</t>
  </si>
  <si>
    <t>农村饮水安全工程</t>
  </si>
  <si>
    <t>杉树村人饮</t>
  </si>
  <si>
    <t>金溪镇易地扶贫搬迁基础设施建设</t>
  </si>
  <si>
    <t>油化民生新区1.2公里，完善配套基础设施。</t>
  </si>
  <si>
    <t>实现搬迁23户91人。</t>
  </si>
  <si>
    <t>金溪镇金溪居</t>
  </si>
  <si>
    <t>2018-2019</t>
  </si>
  <si>
    <t>区发改委</t>
  </si>
  <si>
    <t>市发改委</t>
  </si>
  <si>
    <t>财政专项扶贫资金</t>
  </si>
  <si>
    <t>渝财预〔2017〕394号 关于提前下达2018年均衡性等相关一般性转移支付的通知</t>
  </si>
  <si>
    <t>易地扶贫搬迁到人补助</t>
  </si>
  <si>
    <t>实施2000人建卡贫困人口搬迁补助</t>
  </si>
  <si>
    <t>改善建卡贫困人口2000人居住条件。</t>
  </si>
  <si>
    <t xml:space="preserve">渝财农［2017］230号  关于提前下达2018年财政专项扶贫资金的通知 </t>
  </si>
  <si>
    <t>农业基础设施建设项目</t>
  </si>
  <si>
    <t>在正阳山新建5.5米宽农村公路1.798公里。</t>
  </si>
  <si>
    <t>解决1000人的出行问题，其中建卡贫困人口76人。</t>
  </si>
  <si>
    <t>城南街道南沟居5组</t>
  </si>
  <si>
    <t>2017-2018</t>
  </si>
  <si>
    <t>渝财行［2017］67号 关于提前下达2018年少数民族发展资金预算的通知</t>
  </si>
  <si>
    <t>农村卫生厕所改造建设</t>
  </si>
  <si>
    <t>2018年共改造建设卫生厕所26000户。</t>
  </si>
  <si>
    <t>到2020年全区农村卫生厕所普及率达80%以上，高于全市平均水平</t>
  </si>
  <si>
    <t>全区各街道镇乡</t>
  </si>
  <si>
    <t>区卫计委</t>
  </si>
  <si>
    <t>市卫生计生委</t>
  </si>
  <si>
    <t>苏维村卫生室标准化建设</t>
  </si>
  <si>
    <t>卫生室标准化建设</t>
  </si>
  <si>
    <t>建设标准化村卫生室，为当地居民提供公共卫生和基本医疗服务</t>
  </si>
  <si>
    <t>新花村卫生室标准化建设</t>
  </si>
  <si>
    <t>卫生室分别标准化改造及设备标准化配置</t>
  </si>
  <si>
    <t>黎水镇</t>
  </si>
  <si>
    <t>三台村卫生室改建项目</t>
  </si>
  <si>
    <t>按村卫生室标准重建</t>
  </si>
  <si>
    <t>沙坝乡</t>
  </si>
  <si>
    <t>白土乡山塘村卫生室</t>
  </si>
  <si>
    <t>卫生室标准化建设72平方米</t>
  </si>
  <si>
    <t>白土乡</t>
  </si>
  <si>
    <t>金溪镇望岭村卫生室</t>
  </si>
  <si>
    <t>改造房屋面积74平方米</t>
  </si>
  <si>
    <t>建设标准化村卫生室，为2256人当地居民提供公共卫生和基本医疗服务</t>
  </si>
  <si>
    <t>金溪镇清水村卫生室</t>
  </si>
  <si>
    <t>改建村小学2间教室作卫生室120平方米</t>
  </si>
  <si>
    <t>建设标准化村卫生室，为1842人当地居民提供公共卫生和基本医疗服务</t>
  </si>
  <si>
    <t>小南海镇桥梁村卫生室</t>
  </si>
  <si>
    <t>村卫生室标准建设120平方米</t>
  </si>
  <si>
    <t>小南海镇</t>
  </si>
  <si>
    <t>城南街道社区卫生服务中心业务用房建设项目</t>
  </si>
  <si>
    <t>新建业务用房3500㎡</t>
  </si>
  <si>
    <t>以人民为中心，提升城南街道社区卫生服务中心医疗服务能力，新建3500㎡业务用房，满足人民群众公共卫生和基本医疗服务需要。</t>
  </si>
  <si>
    <t>2018年-2019年</t>
  </si>
  <si>
    <t>城东街道社区卫生服务中心业务用房改造项目</t>
  </si>
  <si>
    <t>改造原区疾控中心城东业务用房4385㎡</t>
  </si>
  <si>
    <t>以人民为中心，提升城南街道社区卫生服务中心医疗服务能力，改建4385㎡业务用房，满足人民群众公共卫生和基本医疗服务需要。</t>
  </si>
  <si>
    <t>城东街道</t>
  </si>
  <si>
    <t>2018年-2018年</t>
  </si>
  <si>
    <t>冯家街道社区卫生服务中心业务用房扩建项目</t>
  </si>
  <si>
    <t>扩建业务用房930㎡</t>
  </si>
  <si>
    <t>以人民为中心，提升城南街道社区卫生服务中心医疗服务能力，扩建930㎡业务用房，满足人民群众公共卫生和基本医疗服务需要。</t>
  </si>
  <si>
    <t>瓦窑堡水库</t>
  </si>
  <si>
    <t>开展征地移民工作，基本完成枢纽工程施工，完成环建公路路基建设。</t>
  </si>
  <si>
    <t>完成瓦窑堡水库年度建设任务</t>
  </si>
  <si>
    <t>区水务局</t>
  </si>
  <si>
    <t>《关于提前下达2018年水利专项支付2018年水利专项转移支付资金预算的通知渝财农〔2017〕222号、《关于下达2017年水利发展资金预算的通知》（渝财农〔2017〕115号）</t>
  </si>
  <si>
    <t>水利发展市级资金</t>
  </si>
  <si>
    <t>山坪塘整治及水生态产业发展</t>
  </si>
  <si>
    <t>开展农田灌溉水有效利用系数测算；完成金溪镇深度贫困镇水生态产业发展及山坪塘建设。</t>
  </si>
  <si>
    <t>《关于提前下达2018年水利专项支付2018年水利专项转移支付资金预算的通知渝财农〔2017〕222号</t>
  </si>
  <si>
    <t>中小河流治理</t>
  </si>
  <si>
    <t>实施诸佛江石家镇三岔河整治工程、段溪河中塘乡胜利村河段综合治理工程、太极河水田乡黑洞溪综合治理工程、细沙河马喇重点河段综合治理工程、后灶河重点河段综合治理工程等5个中小河流治理项目建设，完成治理河道长度23.11公里。</t>
  </si>
  <si>
    <t>治理中小河流长度23.11公里</t>
  </si>
  <si>
    <t>水田乡、邻鄂镇、太极乡、鹅池镇、沙坝乡、石会镇、城西街道、城东街道、马喇镇、金洞乡、中塘乡</t>
  </si>
  <si>
    <t>集中连片农村饮水安全巩固提升工程</t>
  </si>
  <si>
    <t>实施白土乡三塘盖（云浪客栈）、小南海十三寨、阿蓬江镇、城西册山、鹅池镇石柱、中塘乡等片区的农村饮水安全巩固提升工程建设；完成杉岭乡岩上水厂、邻鄂镇补充水源工程、水田水厂水源补充工程、正阳山供水工程等建设。</t>
  </si>
  <si>
    <t>完成白土乡三塘盖（云浪客栈）、小南海十三寨、阿蓬江镇、城西册山、鹅池镇石柱、中塘乡等片区的农村饮水安全巩固提升工程建设；完成杉岭乡岩上水厂、邻鄂镇补充水源工程、水田水厂水源补充工程、正阳山供水工程等建设。</t>
  </si>
  <si>
    <t>白土乡、小南海镇、阿蓬江镇、城西街道、鹅池镇、中塘乡、杉岭乡、邻鄂镇、水田乡、正阳街道</t>
  </si>
  <si>
    <t>《关于下达2018年农村饮水安全巩固提升工程中央预算内投资计划的通知》渝发改投〔2018〕184号</t>
  </si>
  <si>
    <t>金溪镇饮水安全巩固提升工程</t>
  </si>
  <si>
    <t>实施金溪集镇水厂改造，达到日供水能力1000吨；完成金溪镇8个村饮水安全巩固提升工程建设。</t>
  </si>
  <si>
    <t>完成金溪集镇水厂改造，达到日供水能力1000吨；完成金溪镇8个村饮水安全巩固提升工程建设。</t>
  </si>
  <si>
    <t>《关于提前下达2018年水利专项支付2018年水利专项转移支付资金预算的通知渝财农〔2017〕222号、《关于下达金溪镇深化脱贫攻坚项目资金的通知》黔财农〔2018〕19号</t>
  </si>
  <si>
    <t>深度贫困村饮水安全工程</t>
  </si>
  <si>
    <t>实施全区29个深度贫困村饮水安全工程建设。</t>
  </si>
  <si>
    <t>完成全区29个深度贫困村饮水安全工程建设。</t>
  </si>
  <si>
    <t>29个深度贫困村</t>
  </si>
  <si>
    <t>2017年国家水土保持重点建设工程</t>
  </si>
  <si>
    <t>实施2017年城南片区、黑溪片区、石会片区、新华片区、濯水片区水土保持项目建设，治理水土流失16平方公里。</t>
  </si>
  <si>
    <t>完成水土流失综合治理面积16平方公里</t>
  </si>
  <si>
    <t>城南街道、黑溪镇、石会镇、新华乡、濯水镇</t>
  </si>
  <si>
    <t>《关于下达2017年水利发展资金预算的通知》（渝财农〔2017〕115号）</t>
  </si>
  <si>
    <t>2018年国家水土保持重点建设工程</t>
  </si>
  <si>
    <t>实施水土流失治理面积40平方公里。其中：舟白街道、冯家街道、濯水镇阿蓬江沿岸治理水土流失10平方公里，白土、沙坝片区治理水土流失25平方公里，新华乡片区治理水土流失5平方公里。</t>
  </si>
  <si>
    <t>完成水土流失综合治理面积40平方公里</t>
  </si>
  <si>
    <t>舟白街道、冯家街道、濯水镇、白土乡、沙坝乡、新华乡</t>
  </si>
  <si>
    <t>群测群防体系建设</t>
  </si>
  <si>
    <t>开展黔江区山洪灾害防治群策群防体系建设达到“十个一”标准</t>
  </si>
  <si>
    <t>完成黔江区山洪灾害防治群策群防体系建设达到“十个一”标准</t>
  </si>
  <si>
    <t>水毁堤防修复</t>
  </si>
  <si>
    <t>实施五里乡干溪河集镇段河道综合整治工程建设；根据2018年汛前应急度汛及水毁实际情况，完成乡镇水毁河堤建设。</t>
  </si>
  <si>
    <t>完成五里乡干溪河集镇段河道综合整治工程建设；完成乡镇水毁河堤建设</t>
  </si>
  <si>
    <t>中型水库维修养护</t>
  </si>
  <si>
    <t>实施小南海水库、洞塘水库、城北水库维修养护。</t>
  </si>
  <si>
    <t>完成小南海水库、洞塘水库、城北水库维修养护</t>
  </si>
  <si>
    <t>小南海水库、洞塘水库、城北水库</t>
  </si>
  <si>
    <t>小型水库维修养护</t>
  </si>
  <si>
    <t>实施全区15座小型水库维修养护。</t>
  </si>
  <si>
    <t>完成全区15座小型水库维修养护</t>
  </si>
  <si>
    <t>15座小型水库所在地</t>
  </si>
  <si>
    <t>水文设施维修养护</t>
  </si>
  <si>
    <t>实施全区已成水文站、水位站、雨量站设施设备维修养护。</t>
  </si>
  <si>
    <t>完成全区已成水文站、水位站、雨量站设施设备维修养护。</t>
  </si>
  <si>
    <t>农村供水工程运行维护</t>
  </si>
  <si>
    <t>实施全区农村集中供水工程运行维护，并实行奖补。</t>
  </si>
  <si>
    <t>完成全区农村集中供水工程运行维护，并实行奖补。</t>
  </si>
  <si>
    <t>小型农田水利设施维修养护</t>
  </si>
  <si>
    <t>实施全区小型农田水利设施维修养护（含农村饮水安全巩固提升）。</t>
  </si>
  <si>
    <t>完成全区小型农田水利设施维修养护（含农村饮水安全巩固提升）。</t>
  </si>
  <si>
    <t>河道划界</t>
  </si>
  <si>
    <t>开展21条流域面积50平方公里以上的河流河道划界工作，划界岸线长度666.6公里。</t>
  </si>
  <si>
    <t>完成21条流域面积50平方公里以上的河流河道划界岸线长度666.6公里。</t>
  </si>
  <si>
    <t>21条河流所在地</t>
  </si>
  <si>
    <t>一河一策</t>
  </si>
  <si>
    <t>开展21条区级河流、9座重点水库一河一策编制工作。</t>
  </si>
  <si>
    <t>完成21条区级河流、9座重点水库一河一策编制工作。</t>
  </si>
  <si>
    <t>21条河流所在地、9座重点水库所在地</t>
  </si>
  <si>
    <t>河长公示标牌</t>
  </si>
  <si>
    <t>开展21条区级河流、9座重点水库173块河长公示牌安装竖立工作。</t>
  </si>
  <si>
    <t>完成21条区级河流、9座重点水库173块河长公示牌安装竖立工作。</t>
  </si>
  <si>
    <t>监测点日常监测</t>
  </si>
  <si>
    <t>实施水保监测点日常性监测。</t>
  </si>
  <si>
    <t>完成水保监测点日常性监测。</t>
  </si>
  <si>
    <t>中型水库移民后期扶持</t>
  </si>
  <si>
    <t>实施城南街道一心社区文化广场及公共照明工程、阿蓬江镇大坪村饮水安全巩固提升工程、小南海库区塘莲洞村一组公路工程、舟白街道县坝村饮水安全巩固提升工程、小南海库区塘莲洞村山坪塘整治工程等后扶项目建设。</t>
  </si>
  <si>
    <t>受益人数达到4566人</t>
  </si>
  <si>
    <t>城南街道、阿蓬江镇、小南海镇、舟白街道</t>
  </si>
  <si>
    <t>小型水库移民后期扶持</t>
  </si>
  <si>
    <t>实施城北水库库区枫香坪公路治理及公共照明设施建设。</t>
  </si>
  <si>
    <t>城北水库</t>
  </si>
  <si>
    <t>陈家寨水库</t>
  </si>
  <si>
    <t>建成一座总库容为108.9万立方米的小（1）型水库。</t>
  </si>
  <si>
    <t>完成陈家寨水库年度建设任务</t>
  </si>
  <si>
    <t>甘溪水库</t>
  </si>
  <si>
    <t>建成一座总库容为103.2万立方米的小（1）型水库。</t>
  </si>
  <si>
    <t>完成甘溪水库年度建设任务</t>
  </si>
  <si>
    <t>水市水库</t>
  </si>
  <si>
    <t>建成一座总库容为77万立方米的小（2）型水库。</t>
  </si>
  <si>
    <t>完成水市水库年度建设任务</t>
  </si>
  <si>
    <t>金溪镇农村体育设施建设</t>
  </si>
  <si>
    <t>为金溪镇8个村社区配送体育设施器材</t>
  </si>
  <si>
    <t>发展农村体育，广泛开展全民健身运动，增强群众体育</t>
  </si>
  <si>
    <t>2018年1月—2018年12月</t>
  </si>
  <si>
    <t>区文化委</t>
  </si>
  <si>
    <t>市体育局</t>
  </si>
  <si>
    <t>提前下达重庆市2018年各区县体育转移支付指标（体育扶贫专项）</t>
  </si>
  <si>
    <t>关于提前下达2018年度体彩公益金转移支付预算指标的通知渝财教（2017）237号</t>
  </si>
  <si>
    <t>金溪镇农村文化设施建设</t>
  </si>
  <si>
    <t>改造镇综合文化服务中心，完善8个村（社区）综合文化示范点建设，开展送设备、送图书、送电影等六送活动</t>
  </si>
  <si>
    <t>进一步完善镇、村公共文化服务网络，满足群众文化需求</t>
  </si>
  <si>
    <t>市文化委</t>
  </si>
  <si>
    <t>2017年深度贫困乡（镇）文化脱贫攻坚资金</t>
  </si>
  <si>
    <t>渝财教（2017）218号</t>
  </si>
  <si>
    <t>黔江区2018年农业综合开发土地治理项目</t>
  </si>
  <si>
    <t>实施土地生态综合治理1.07万亩</t>
  </si>
  <si>
    <t>新增灌溉面积1000亩，改善灌溉面积2200亩，新增节水灌溉面积700亩，年节约用水13.2万立方米，控制水土流失面积1.07平方公里。</t>
  </si>
  <si>
    <t>金溪镇长春村，石会镇青山村、中元村，中塘乡中塘社区。</t>
  </si>
  <si>
    <r>
      <t>2</t>
    </r>
    <r>
      <rPr>
        <sz val="10"/>
        <color indexed="8"/>
        <rFont val="宋体"/>
        <family val="0"/>
      </rPr>
      <t>018年5月至2018年12月</t>
    </r>
  </si>
  <si>
    <t>区农委（区农综办）</t>
  </si>
  <si>
    <t>市农综办</t>
  </si>
  <si>
    <t>关于提前下达2018年农业综合开发补助资金预算指标的通知 渝财农〔2017〕221号</t>
  </si>
  <si>
    <t>2018年黔江区农业综合开发产业化发展贷款贴息项目</t>
  </si>
  <si>
    <t>对经市农综办审核的农头企业贷款进行财政贴息</t>
  </si>
  <si>
    <t>促进农产品生产、加工业发展</t>
  </si>
  <si>
    <t>有关企业主体负责实施</t>
  </si>
  <si>
    <r>
      <t>2</t>
    </r>
    <r>
      <rPr>
        <sz val="10"/>
        <color indexed="8"/>
        <rFont val="宋体"/>
        <family val="0"/>
      </rPr>
      <t>017年1月至2017年12月</t>
    </r>
  </si>
  <si>
    <t xml:space="preserve">关于提前下达2018年农业综合开发补助资金预算指标的通知渝财农〔2017〕221号 </t>
  </si>
  <si>
    <t>烤烟生产投入</t>
  </si>
  <si>
    <t>1.施用农家肥。 2.施用生物拮抗菌。3.开展土壤调酸试验。4.开展烟芽茧蜂生物防治。5.绿肥种植</t>
  </si>
  <si>
    <t>预计实现产值1-1.2亿元，入库烟叶税0.22-0.26亿元。</t>
  </si>
  <si>
    <t>各产烟街道镇乡</t>
  </si>
  <si>
    <t>区农委</t>
  </si>
  <si>
    <t>关于提前下达2018年市级农业专项资金预算指标的通知渝财农［2017］218号</t>
  </si>
  <si>
    <t>一江两岸产业发展项目</t>
  </si>
  <si>
    <t>建设桃子等优质优质水果基地</t>
  </si>
  <si>
    <t>在一江两岸发展优质水果基地，助推一江两岸田园综合体建设，推动一二三产业融合发展。</t>
  </si>
  <si>
    <t>冯家、濯水、阿蓬江</t>
  </si>
  <si>
    <t>关于提前下达2018年农村综合改革转移支付资金的通知、渝财农［2017］225号</t>
  </si>
  <si>
    <t>金溪镇发展农业特色产业1000亩</t>
  </si>
  <si>
    <t>建设猕猴桃、李子、桃子、蚕桑等特色产业</t>
  </si>
  <si>
    <t>建成稳定的特色支柱产业基地，为脱贫攻坚打下坚实基础</t>
  </si>
  <si>
    <t>关于提前下达2018年均衡性等相关一般性转移支付的通知、渝财预〔2017〕394号</t>
  </si>
  <si>
    <t>农作物病虫害防治</t>
  </si>
  <si>
    <t>1.水稻生物农药防治病虫害、稻鸭共育；2.生物农药防治地下害虫；3.防治柑橘大实蝇为主的柑橘病虫害；3.生物农药、降解诱虫板防治蔬菜、茶叶病虫害；4.果树病虫害综合防治及推广中型植保机械在果树病虫害防治上的应用；5.统防统治补助。</t>
  </si>
  <si>
    <t>减少化学农药使用量及使用次数，减少农药面源污染，生产出的农产品符合绿色安全标准</t>
  </si>
  <si>
    <t>主要针对符合“三品一标”认证的企业、合作社等，地点包括城东、冯家、马喇、五里、邻鄂、石家、太极、水市、黑溪、金洞等乡镇街道。</t>
  </si>
  <si>
    <t>2018年4月-2018年12月</t>
  </si>
  <si>
    <t>市种子植保站</t>
  </si>
  <si>
    <t>农业生产救灾及特大防汛抗旱补助资金</t>
  </si>
  <si>
    <t>重庆市财政局关于提前下达2018年中央财政农业生产救灾资金预算指标的通知，渝财农〔2017〕210号</t>
  </si>
  <si>
    <t>农业生产发展/农村基础设施建设</t>
  </si>
  <si>
    <t>农业项目财政补助资金股权化改革资金</t>
  </si>
  <si>
    <t>用于支持生态特色效益农业和休闲农业与乡村旅游发展。</t>
  </si>
  <si>
    <t>将财政投入农业产业项目资金部分量化到农村集体经济组织及成员，建立农业企业、农民合作社与农村集体经济组织及成员更加紧密的利益联结机制</t>
  </si>
  <si>
    <t>黔江区相关乡镇街道</t>
  </si>
  <si>
    <t>2018年4月-2019年4月</t>
  </si>
  <si>
    <t>渝财农［2017］218号</t>
  </si>
  <si>
    <t>关于提前下达2018年市级农业专项资金预算指标的通知</t>
  </si>
  <si>
    <t>已完成项目申报，正在组织项目初审，待项目评审并经区政审定后，才能确定具体项目及总投资额。</t>
  </si>
  <si>
    <t>2017年农村产业融合发展试点示范项目</t>
  </si>
  <si>
    <t>该项目为区发改委审定、下达、监管，具体见黔江发改委发〔2017〕100号文件</t>
  </si>
  <si>
    <t>农业服务体系建设</t>
  </si>
  <si>
    <t>建设设施农业市级示范基地1个及以上。</t>
  </si>
  <si>
    <t>1.新建、改建设施农业市级示范基地数量1个及以上,2.设施农业自动化水平提高比例＞30%，3.均衡供应菜篮子产品数量提高20个百分点，4.设施农业示范基地范围内政府对菜篮子产品均衡供应满意度达到90%。</t>
  </si>
  <si>
    <t>2018年5月-2018年10月</t>
  </si>
  <si>
    <t>社会资本属企业自筹</t>
  </si>
  <si>
    <t>1个主要农作物全程机械化示范乡镇，建设300亩高标准宜机化土地</t>
  </si>
  <si>
    <t>1、农机新型经营主体服务农户数量及社会化服务作业同比增加10%；2、主要农作物全程机械化水平同比提升5%；3、通过宜机化地块整理整治，农业机械作业效率同比提升10%，能源消耗同比下降10%。</t>
  </si>
  <si>
    <t>2018年5月-2019年2月</t>
  </si>
  <si>
    <t>社会资本属业主单位自筹</t>
  </si>
  <si>
    <t>开展农机购置补贴监管。</t>
  </si>
  <si>
    <t>加大农机补贴产品违规经营行为查处力度，保障农机购置补贴政策规范、高效、廉洁实施。</t>
  </si>
  <si>
    <t>2018年度</t>
  </si>
  <si>
    <t>建设乡镇农产品质量安全监管站示范站2个</t>
  </si>
  <si>
    <t>示范带动乡镇监管服务机构标准化建设和规范化运转，充分发挥质量安全监管“最后一公里”作用。</t>
  </si>
  <si>
    <t>黔江区中塘乡、金溪镇</t>
  </si>
  <si>
    <t>2018年4月1日--2018年11月30日</t>
  </si>
  <si>
    <t>黔江区农委</t>
  </si>
  <si>
    <t>市农委农产品质量安全中心</t>
  </si>
  <si>
    <t>1、开展执法人员实务培训；2、设置标准化询问室、听证室等；3、购买执法设备设施。</t>
  </si>
  <si>
    <t>1、实施农业综合执法改革；2、机构编制明显改善；3、实施执法人员全员培训；4、建成标准化询问室、听证室等；5、执法基本设备设施具备</t>
  </si>
  <si>
    <t>2018年5月－2017年11月</t>
  </si>
  <si>
    <t>.建立1个创业孵化基地，培育专业技能型（专业服务型）职业农民110人，扶持2017年青年农场主17人和2018年的青年农场主17人。
2.培训农机高技能人才50人，鉴定50人（培训工种为农机修理，每期培训：时间不少于4天、人数不超过30人、每台教具每期培训人数不超过10人）。</t>
  </si>
  <si>
    <t>1.青年农场主及创业孵化基地（自身发展）不低于20% ，示范带动不低于80% ，就业满意度达到85% 。
2.年培育农机高技能人才数量（含复合型人才，熟练两个及以上工种技能）＞70人次；
农机合作社等服务组织技能人才占比＞35%；
技能人才对教学内容和教学方式满意度达到95%。</t>
  </si>
  <si>
    <t>相关街道镇乡</t>
  </si>
  <si>
    <t>2018年5月到2018年12月</t>
  </si>
  <si>
    <t>新型职业农民培育工程</t>
  </si>
  <si>
    <t>完成组建工作，组织协调区县、乡镇、村社等资源为政策性农业信贷担保机构提供政策支持。</t>
  </si>
  <si>
    <t>促进农业信贷担保业务量增加10%以上，提高农业信贷担保款满意度达到90%以上。</t>
  </si>
  <si>
    <t>水稻、蔬菜、猕猴桃、脆红李收益保险</t>
  </si>
  <si>
    <t>水稻5000亩、蔬菜5000亩、猕猴桃1000亩、脆红李3000亩、</t>
  </si>
  <si>
    <t>100亩以上经营主体</t>
  </si>
  <si>
    <t>区农委(农经科)</t>
  </si>
  <si>
    <t>市农委农经处</t>
  </si>
  <si>
    <t>金溪镇人行便道建设59公里</t>
  </si>
  <si>
    <t>建设1-1.5米宽、0.1米厚，3-5米留伸缩缝的人行便道59公里</t>
  </si>
  <si>
    <t>村社便道是一条通民心、促产业的致富路，着实解决了村民出行难、孩子上学难、等问题。0.73余万群众因此受益。</t>
  </si>
  <si>
    <t>金溪镇8个村居委</t>
  </si>
  <si>
    <t>1月至10底建设，11、12月验收</t>
  </si>
  <si>
    <t>重庆市农委</t>
  </si>
  <si>
    <t>关于提前下达2018年均衡性等相关一般性转移支付的通知渝财预〔2017〕394号</t>
  </si>
  <si>
    <t>金溪镇新建36公里产业路</t>
  </si>
  <si>
    <t>建设3-4米宽的碎石泥结路面</t>
  </si>
  <si>
    <t>促产业的致富路，着实解决了村民出行难、产业下山难等问题。</t>
  </si>
  <si>
    <t>渝财预〔2017〕394号关于提前下达2018年均衡性等相关一般性转移支付的通知</t>
  </si>
  <si>
    <t>开展农产品产地土壤重金属污染国控点监测</t>
  </si>
  <si>
    <t>完成国控点设置和采样送样任务</t>
  </si>
  <si>
    <t>区内有关乡镇街道</t>
  </si>
  <si>
    <r>
      <t>2</t>
    </r>
    <r>
      <rPr>
        <sz val="10"/>
        <color indexed="8"/>
        <rFont val="宋体"/>
        <family val="0"/>
      </rPr>
      <t>017.02-2018.12</t>
    </r>
  </si>
  <si>
    <t>市级农业资源与生态保护资金</t>
  </si>
  <si>
    <t>在4处以沼气未纽带的沼液沼渣循环利用，主要建设沼液储存池，田间中转池，还田管网，提灌设施等</t>
  </si>
  <si>
    <t>通过本项目的实施，解决了公司牛场的排污问题，使牛场能正常的生产;为蔬菜基地、牧草基地、农户田间提供免费的灌溉用水和肥料。本项目通过种养结合、畜——沼——田间循环模式，实现种养平衡，种植业的非商品部分为养殖业提供饲料，养殖业为种植业提供肥料，遵照生态平衡的原则合理安排种养殖规模，形成可持续发展的有机循环体系</t>
  </si>
  <si>
    <t>6月至10底建设，11、12月验收</t>
  </si>
  <si>
    <t>在1处农村集中居住第开展农村清洁能源示范建设，建设主要以安装太阳能路灯为主，</t>
  </si>
  <si>
    <t>通过本项目的实施，方便夜间车辆和人们的安全出行，提高群众的生活质量和生活水平，...</t>
  </si>
  <si>
    <t>通过发放农村沼气安全宣传手册、安全告知书、张贴安全横幅、召开院坝会等，多形式开展农村沼气安全宣传和技术培训，加强农村沼气安全检查，每年至少1次对辖区内农村沼气进行全面大排查大清理，</t>
  </si>
  <si>
    <t>通过本项目的实施，让建池户掌握沼气安全使用知识，杜绝安全事故的发生，保护人民生命财产安全</t>
  </si>
  <si>
    <t>1-12月</t>
  </si>
  <si>
    <t>村级集体经济试点</t>
  </si>
  <si>
    <t>扶持村集体经济发展</t>
  </si>
  <si>
    <t>每个村集体经济组织年底收入5万元经上。</t>
  </si>
  <si>
    <t>中塘乡兴泉社区和中塘社区、小南海新建村、水市乡新安村、阿蓬江镇黄莲村、冯家街道中坝社区、金溪镇长春村、石会镇中元村</t>
  </si>
  <si>
    <t>2017-2018年</t>
  </si>
  <si>
    <t>区委组织部、区农委</t>
  </si>
  <si>
    <t>关于提前下达2018年财政专项扶贫资金的通知渝财农［2017］230号</t>
  </si>
  <si>
    <t>注：1.项目类型为“其他”时，不能使用中央财政资金。
    2.项目排序应基本按照季度统计表资金名称顺序，涉及中央资金的项目排前。
    3.年初方案部分资金采用预测数的，不填市财政下达文件名及文号，在年中调整方案时补齐。
    4.整合的中央和市级资金名称（L、O项）以季度统计表规范名称填列。
    5.同一项目涉及多项中央资金或多项市级资金的，应分行分别填列。</t>
  </si>
  <si>
    <r>
      <rPr>
        <u val="single"/>
        <sz val="20"/>
        <color indexed="8"/>
        <rFont val="方正小标宋_GBK"/>
        <family val="4"/>
      </rPr>
      <t xml:space="preserve">    </t>
    </r>
    <r>
      <rPr>
        <sz val="20"/>
        <color indexed="8"/>
        <rFont val="方正小标宋_GBK"/>
        <family val="4"/>
      </rPr>
      <t>年度    区县（自治县）资金统筹整合使用实施方案表</t>
    </r>
  </si>
  <si>
    <t>填报日期：   年   月   日</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</si>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</sst>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_ "/>
  </numFmts>
  <fonts count="76">
    <font>
      <sz val="11"/>
      <color theme="1"/>
      <name val="Calibri"/>
      <family val="0"/>
    </font>
    <font>
      <sz val="11"/>
      <name val="宋体"/>
      <family val="0"/>
    </font>
    <font>
      <sz val="10"/>
      <color indexed="8"/>
      <name val="宋体"/>
      <family val="0"/>
    </font>
    <font>
      <b/>
      <sz val="11"/>
      <color indexed="8"/>
      <name val="宋体"/>
      <family val="0"/>
    </font>
    <font>
      <sz val="16"/>
      <color indexed="8"/>
      <name val="方正黑体_GBK"/>
      <family val="4"/>
    </font>
    <font>
      <sz val="20"/>
      <color indexed="8"/>
      <name val="方正小标宋_GBK"/>
      <family val="4"/>
    </font>
    <font>
      <sz val="12"/>
      <color indexed="8"/>
      <name val="方正小标宋简体"/>
      <family val="0"/>
    </font>
    <font>
      <b/>
      <sz val="12"/>
      <color indexed="8"/>
      <name val="宋体"/>
      <family val="0"/>
    </font>
    <font>
      <b/>
      <sz val="11"/>
      <color indexed="10"/>
      <name val="宋体"/>
      <family val="0"/>
    </font>
    <font>
      <sz val="10"/>
      <color indexed="8"/>
      <name val="仿宋_GB2312"/>
      <family val="3"/>
    </font>
    <font>
      <sz val="8"/>
      <color indexed="8"/>
      <name val="宋体"/>
      <family val="0"/>
    </font>
    <font>
      <sz val="8"/>
      <color indexed="8"/>
      <name val="Times New Roman"/>
      <family val="1"/>
    </font>
    <font>
      <sz val="9"/>
      <color indexed="8"/>
      <name val="宋体"/>
      <family val="0"/>
    </font>
    <font>
      <sz val="9"/>
      <name val="宋体"/>
      <family val="0"/>
    </font>
    <font>
      <sz val="10"/>
      <name val="宋体"/>
      <family val="0"/>
    </font>
    <font>
      <sz val="8"/>
      <name val="宋体"/>
      <family val="0"/>
    </font>
    <font>
      <b/>
      <sz val="8"/>
      <color indexed="8"/>
      <name val="宋体"/>
      <family val="0"/>
    </font>
    <font>
      <sz val="10"/>
      <name val="方正仿宋_GBK"/>
      <family val="4"/>
    </font>
    <font>
      <sz val="16"/>
      <name val="方正黑体_GBK"/>
      <family val="4"/>
    </font>
    <font>
      <sz val="18"/>
      <name val="方正小标宋_GBK"/>
      <family val="4"/>
    </font>
    <font>
      <sz val="10"/>
      <name val="方正黑体_GBK"/>
      <family val="4"/>
    </font>
    <font>
      <sz val="9"/>
      <name val="方正仿宋_GBK"/>
      <family val="4"/>
    </font>
    <font>
      <sz val="12"/>
      <name val="宋体"/>
      <family val="0"/>
    </font>
    <font>
      <sz val="11"/>
      <color indexed="9"/>
      <name val="宋体"/>
      <family val="0"/>
    </font>
    <font>
      <b/>
      <sz val="15"/>
      <color indexed="62"/>
      <name val="宋体"/>
      <family val="0"/>
    </font>
    <font>
      <b/>
      <sz val="13"/>
      <color indexed="62"/>
      <name val="宋体"/>
      <family val="0"/>
    </font>
    <font>
      <sz val="11"/>
      <color indexed="1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sz val="12"/>
      <color indexed="8"/>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8"/>
      <name val="宋体"/>
      <family val="0"/>
    </font>
    <font>
      <sz val="11"/>
      <color indexed="8"/>
      <name val="Tahoma"/>
      <family val="2"/>
    </font>
    <font>
      <u val="single"/>
      <sz val="20"/>
      <color indexed="8"/>
      <name val="方正小标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sz val="12"/>
      <color theme="1"/>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方正黑体_GBK"/>
      <family val="4"/>
    </font>
    <font>
      <sz val="12"/>
      <color rgb="FF000000"/>
      <name val="方正小标宋简体"/>
      <family val="0"/>
    </font>
    <font>
      <b/>
      <sz val="11"/>
      <color rgb="FFFF0000"/>
      <name val="宋体"/>
      <family val="0"/>
    </font>
    <font>
      <sz val="10"/>
      <color theme="1"/>
      <name val="仿宋_GB2312"/>
      <family val="3"/>
    </font>
    <font>
      <sz val="8"/>
      <color theme="1"/>
      <name val="Calibri"/>
      <family val="0"/>
    </font>
    <font>
      <sz val="9"/>
      <color theme="1"/>
      <name val="Calibri"/>
      <family val="0"/>
    </font>
    <font>
      <sz val="9"/>
      <name val="Calibri"/>
      <family val="0"/>
    </font>
    <font>
      <sz val="10"/>
      <name val="Calibri"/>
      <family val="0"/>
    </font>
    <font>
      <sz val="8"/>
      <name val="Calibri"/>
      <family val="0"/>
    </font>
    <font>
      <sz val="8"/>
      <color indexed="8"/>
      <name val="Calibri"/>
      <family val="0"/>
    </font>
    <font>
      <b/>
      <sz val="8"/>
      <color theme="1"/>
      <name val="Calibri"/>
      <family val="0"/>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right style="thin"/>
      <top style="thin"/>
      <bottom/>
    </border>
    <border>
      <left/>
      <right style="thin"/>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top style="thin"/>
      <bottom/>
    </border>
    <border>
      <left/>
      <right/>
      <top style="thin"/>
      <bottom/>
    </border>
    <border>
      <left>
        <color indexed="63"/>
      </left>
      <right style="thin"/>
      <top style="thin"/>
      <bottom/>
    </border>
    <border>
      <left style="thin"/>
      <right style="thin"/>
      <top style="thin"/>
      <bottom>
        <color indexed="63"/>
      </bottom>
    </border>
    <border>
      <left style="thin"/>
      <right style="thin"/>
      <top>
        <color indexed="63"/>
      </top>
      <bottom style="thin"/>
    </border>
  </borders>
  <cellStyleXfs count="1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44" fillId="3" borderId="1" applyNumberFormat="0" applyAlignment="0" applyProtection="0"/>
    <xf numFmtId="0" fontId="22" fillId="0" borderId="0">
      <alignment vertical="center"/>
      <protection/>
    </xf>
    <xf numFmtId="0" fontId="22"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22" fillId="0" borderId="0">
      <alignment/>
      <protection/>
    </xf>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22" fillId="0" borderId="0">
      <alignment vertical="center"/>
      <protection/>
    </xf>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2" fillId="0" borderId="0">
      <alignment vertical="center"/>
      <protection/>
    </xf>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22" fillId="0" borderId="0">
      <alignment/>
      <protection/>
    </xf>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0" borderId="0">
      <alignment vertical="center"/>
      <protection/>
    </xf>
    <xf numFmtId="0" fontId="58"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22" fillId="0" borderId="0">
      <alignment/>
      <protection/>
    </xf>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22" fillId="0" borderId="0">
      <alignment vertical="center"/>
      <protection/>
    </xf>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22" fillId="0" borderId="0">
      <alignment vertical="center"/>
      <protection/>
    </xf>
    <xf numFmtId="0" fontId="0"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2" fillId="0" borderId="0">
      <alignment vertical="center"/>
      <protection/>
    </xf>
    <xf numFmtId="0" fontId="0" fillId="32" borderId="0" applyNumberFormat="0" applyBorder="0" applyAlignment="0" applyProtection="0"/>
    <xf numFmtId="0" fontId="22" fillId="0" borderId="0">
      <alignment vertical="center"/>
      <protection/>
    </xf>
    <xf numFmtId="0" fontId="46" fillId="33" borderId="0" applyNumberFormat="0" applyBorder="0" applyAlignment="0" applyProtection="0"/>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0" fillId="0" borderId="0">
      <alignment/>
      <protection/>
    </xf>
    <xf numFmtId="0" fontId="41" fillId="0" borderId="0">
      <alignment/>
      <protection/>
    </xf>
    <xf numFmtId="0" fontId="22" fillId="0" borderId="0">
      <alignment/>
      <protection/>
    </xf>
    <xf numFmtId="0" fontId="22" fillId="0" borderId="0">
      <alignment/>
      <protection/>
    </xf>
    <xf numFmtId="0" fontId="41" fillId="0" borderId="0">
      <alignment vertical="center"/>
      <protection/>
    </xf>
    <xf numFmtId="0" fontId="41" fillId="0" borderId="0">
      <alignment vertical="center"/>
      <protection/>
    </xf>
    <xf numFmtId="0" fontId="41" fillId="0" borderId="0">
      <alignment vertical="center"/>
      <protection/>
    </xf>
    <xf numFmtId="0" fontId="22" fillId="0" borderId="0">
      <alignment/>
      <protection/>
    </xf>
    <xf numFmtId="0" fontId="41" fillId="0" borderId="0">
      <alignment vertical="center"/>
      <protection/>
    </xf>
    <xf numFmtId="0" fontId="22" fillId="0" borderId="0">
      <alignment/>
      <protection/>
    </xf>
    <xf numFmtId="0" fontId="41" fillId="0" borderId="0">
      <alignment/>
      <protection/>
    </xf>
    <xf numFmtId="0" fontId="41" fillId="0" borderId="0">
      <alignment/>
      <protection/>
    </xf>
    <xf numFmtId="0" fontId="22" fillId="0" borderId="0">
      <alignment vertical="center"/>
      <protection/>
    </xf>
    <xf numFmtId="0" fontId="22" fillId="0" borderId="0">
      <alignment vertical="center"/>
      <protection/>
    </xf>
    <xf numFmtId="0" fontId="22" fillId="0" borderId="0">
      <alignment/>
      <protection/>
    </xf>
    <xf numFmtId="0" fontId="42" fillId="0" borderId="0">
      <alignment vertical="center"/>
      <protection/>
    </xf>
    <xf numFmtId="0" fontId="41" fillId="0" borderId="0">
      <alignment vertical="center"/>
      <protection/>
    </xf>
    <xf numFmtId="0" fontId="22" fillId="0" borderId="0">
      <alignment vertical="center"/>
      <protection/>
    </xf>
    <xf numFmtId="0" fontId="22" fillId="0" borderId="0">
      <alignment vertical="center"/>
      <protection/>
    </xf>
    <xf numFmtId="0" fontId="42" fillId="0" borderId="0">
      <alignment vertical="center"/>
      <protection/>
    </xf>
    <xf numFmtId="0" fontId="22" fillId="0" borderId="0">
      <alignment vertical="center"/>
      <protection/>
    </xf>
    <xf numFmtId="0" fontId="41" fillId="0" borderId="0">
      <alignment vertical="center"/>
      <protection/>
    </xf>
    <xf numFmtId="0" fontId="41" fillId="0" borderId="0">
      <alignment vertical="center"/>
      <protection/>
    </xf>
    <xf numFmtId="0" fontId="22" fillId="0" borderId="0">
      <alignment vertical="center"/>
      <protection/>
    </xf>
    <xf numFmtId="0" fontId="41" fillId="0" borderId="0">
      <alignment vertical="center"/>
      <protection/>
    </xf>
    <xf numFmtId="0" fontId="41" fillId="0" borderId="0">
      <alignment vertical="center"/>
      <protection/>
    </xf>
    <xf numFmtId="0" fontId="22" fillId="0" borderId="0">
      <alignment vertical="center"/>
      <protection/>
    </xf>
    <xf numFmtId="0" fontId="22" fillId="0" borderId="0">
      <alignment vertical="center"/>
      <protection/>
    </xf>
    <xf numFmtId="0" fontId="41"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42" fillId="0" borderId="0">
      <alignment/>
      <protection/>
    </xf>
    <xf numFmtId="0" fontId="1" fillId="0" borderId="0">
      <alignment/>
      <protection/>
    </xf>
    <xf numFmtId="0" fontId="22" fillId="0" borderId="0">
      <alignment vertical="center"/>
      <protection/>
    </xf>
    <xf numFmtId="0" fontId="22"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2" fillId="0" borderId="0">
      <alignment/>
      <protection/>
    </xf>
    <xf numFmtId="0" fontId="22" fillId="0" borderId="0">
      <alignment vertical="center"/>
      <protection/>
    </xf>
    <xf numFmtId="43" fontId="22" fillId="0" borderId="0" applyFont="0" applyFill="0" applyBorder="0" applyAlignment="0" applyProtection="0"/>
    <xf numFmtId="43" fontId="22" fillId="0" borderId="0" applyFont="0" applyFill="0" applyBorder="0" applyAlignment="0" applyProtection="0"/>
    <xf numFmtId="43" fontId="41" fillId="0" borderId="0" applyFont="0" applyFill="0" applyBorder="0" applyAlignment="0" applyProtection="0"/>
    <xf numFmtId="0" fontId="22" fillId="0" borderId="0">
      <alignment/>
      <protection/>
    </xf>
  </cellStyleXfs>
  <cellXfs count="234">
    <xf numFmtId="0" fontId="0" fillId="0" borderId="0" xfId="0" applyFont="1" applyAlignment="1">
      <alignment vertical="center"/>
    </xf>
    <xf numFmtId="0" fontId="63" fillId="0" borderId="0" xfId="0" applyFont="1" applyAlignment="1">
      <alignment vertical="center"/>
    </xf>
    <xf numFmtId="0" fontId="60" fillId="0" borderId="0" xfId="0" applyFont="1" applyAlignment="1">
      <alignment vertical="center"/>
    </xf>
    <xf numFmtId="0" fontId="0" fillId="0" borderId="0" xfId="0" applyFill="1" applyAlignment="1">
      <alignment vertical="center"/>
    </xf>
    <xf numFmtId="0" fontId="64" fillId="0" borderId="0" xfId="0" applyFont="1" applyAlignment="1">
      <alignment horizontal="left" vertical="center"/>
    </xf>
    <xf numFmtId="0" fontId="5" fillId="0" borderId="0" xfId="94" applyNumberFormat="1" applyFont="1" applyAlignment="1">
      <alignment horizontal="center" vertical="center" wrapText="1"/>
      <protection/>
    </xf>
    <xf numFmtId="0" fontId="65" fillId="0" borderId="10" xfId="94" applyNumberFormat="1" applyFont="1" applyBorder="1" applyAlignment="1">
      <alignment horizontal="left" vertical="center" wrapText="1"/>
      <protection/>
    </xf>
    <xf numFmtId="0" fontId="2" fillId="0" borderId="11" xfId="94" applyNumberFormat="1" applyFont="1" applyBorder="1" applyAlignment="1">
      <alignment horizontal="center" vertical="center" wrapText="1"/>
      <protection/>
    </xf>
    <xf numFmtId="0" fontId="2" fillId="0" borderId="12" xfId="94" applyNumberFormat="1" applyFont="1" applyBorder="1" applyAlignment="1">
      <alignment horizontal="center" vertical="center" wrapText="1"/>
      <protection/>
    </xf>
    <xf numFmtId="0" fontId="2" fillId="0" borderId="13" xfId="94" applyNumberFormat="1" applyFont="1" applyBorder="1" applyAlignment="1">
      <alignment horizontal="center" vertical="center" wrapText="1"/>
      <protection/>
    </xf>
    <xf numFmtId="0" fontId="2" fillId="0" borderId="14" xfId="94" applyNumberFormat="1" applyFont="1" applyBorder="1" applyAlignment="1">
      <alignment horizontal="center" vertical="center" wrapText="1"/>
      <protection/>
    </xf>
    <xf numFmtId="0" fontId="2" fillId="0" borderId="15" xfId="94" applyNumberFormat="1" applyFont="1" applyBorder="1" applyAlignment="1">
      <alignment horizontal="center" vertical="center" wrapText="1"/>
      <protection/>
    </xf>
    <xf numFmtId="0" fontId="7" fillId="0" borderId="15" xfId="94" applyNumberFormat="1" applyFont="1" applyBorder="1" applyAlignment="1">
      <alignment horizontal="center" vertical="center" wrapText="1"/>
      <protection/>
    </xf>
    <xf numFmtId="0" fontId="7" fillId="0" borderId="12" xfId="94" applyNumberFormat="1" applyFont="1" applyBorder="1" applyAlignment="1">
      <alignment horizontal="center" vertical="center" wrapText="1"/>
      <protection/>
    </xf>
    <xf numFmtId="0" fontId="66" fillId="0" borderId="0" xfId="0" applyFont="1" applyFill="1" applyAlignment="1">
      <alignment horizontal="left" vertical="center" wrapText="1"/>
    </xf>
    <xf numFmtId="0" fontId="67" fillId="0" borderId="0" xfId="0" applyFont="1" applyFill="1" applyAlignment="1">
      <alignment horizontal="left" vertical="center" wrapText="1"/>
    </xf>
    <xf numFmtId="0" fontId="2" fillId="0" borderId="16" xfId="94" applyNumberFormat="1" applyFont="1" applyBorder="1" applyAlignment="1">
      <alignment horizontal="center" vertical="center" wrapText="1"/>
      <protection/>
    </xf>
    <xf numFmtId="0" fontId="65" fillId="0" borderId="10" xfId="94" applyNumberFormat="1" applyFont="1" applyBorder="1" applyAlignment="1">
      <alignment vertical="center" wrapText="1"/>
      <protection/>
    </xf>
    <xf numFmtId="0" fontId="65" fillId="0" borderId="10" xfId="94" applyNumberFormat="1" applyFont="1" applyBorder="1" applyAlignment="1">
      <alignment horizontal="center" vertical="center" wrapText="1"/>
      <protection/>
    </xf>
    <xf numFmtId="0" fontId="2" fillId="0" borderId="17" xfId="94" applyNumberFormat="1" applyFont="1" applyBorder="1" applyAlignment="1">
      <alignment horizontal="center" vertical="center" wrapText="1"/>
      <protection/>
    </xf>
    <xf numFmtId="0" fontId="67" fillId="0" borderId="0" xfId="0" applyFont="1" applyFill="1" applyAlignment="1">
      <alignment vertical="center" wrapText="1"/>
    </xf>
    <xf numFmtId="0" fontId="63" fillId="34" borderId="0" xfId="0" applyFont="1" applyFill="1" applyAlignment="1">
      <alignment vertical="center"/>
    </xf>
    <xf numFmtId="0" fontId="68" fillId="34" borderId="0" xfId="0" applyFont="1" applyFill="1" applyAlignment="1">
      <alignment vertical="center"/>
    </xf>
    <xf numFmtId="0" fontId="63" fillId="34" borderId="0" xfId="0" applyFont="1" applyFill="1" applyBorder="1" applyAlignment="1">
      <alignment vertical="center"/>
    </xf>
    <xf numFmtId="0" fontId="11" fillId="34" borderId="0" xfId="94" applyNumberFormat="1" applyFont="1" applyFill="1" applyBorder="1" applyAlignment="1">
      <alignment horizontal="center" vertical="center" wrapText="1"/>
      <protection/>
    </xf>
    <xf numFmtId="0" fontId="2" fillId="0" borderId="0" xfId="0" applyFont="1" applyAlignment="1">
      <alignment vertical="center"/>
    </xf>
    <xf numFmtId="0" fontId="63" fillId="0" borderId="12" xfId="0" applyFont="1" applyBorder="1" applyAlignment="1">
      <alignment vertical="center"/>
    </xf>
    <xf numFmtId="0" fontId="60" fillId="0" borderId="12" xfId="0" applyFont="1" applyBorder="1" applyAlignment="1">
      <alignment vertical="center"/>
    </xf>
    <xf numFmtId="0" fontId="63" fillId="35" borderId="0" xfId="0" applyFont="1" applyFill="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12" xfId="94" applyNumberFormat="1" applyFont="1" applyBorder="1" applyAlignment="1">
      <alignment vertical="center" wrapText="1"/>
      <protection/>
    </xf>
    <xf numFmtId="0" fontId="2" fillId="34" borderId="0" xfId="0" applyFont="1" applyFill="1" applyAlignment="1">
      <alignment vertical="center"/>
    </xf>
    <xf numFmtId="0" fontId="60" fillId="34" borderId="0" xfId="0" applyFont="1" applyFill="1" applyAlignment="1">
      <alignment vertical="center"/>
    </xf>
    <xf numFmtId="0" fontId="0" fillId="34" borderId="0" xfId="0" applyFill="1" applyAlignment="1">
      <alignment vertical="center"/>
    </xf>
    <xf numFmtId="0" fontId="64" fillId="34" borderId="0" xfId="0" applyFont="1" applyFill="1" applyAlignment="1">
      <alignment horizontal="left" vertical="center"/>
    </xf>
    <xf numFmtId="0" fontId="5" fillId="34" borderId="0" xfId="94" applyNumberFormat="1" applyFont="1" applyFill="1" applyAlignment="1">
      <alignment horizontal="center" vertical="center" wrapText="1"/>
      <protection/>
    </xf>
    <xf numFmtId="0" fontId="65" fillId="34" borderId="10" xfId="94" applyNumberFormat="1" applyFont="1" applyFill="1" applyBorder="1" applyAlignment="1">
      <alignment horizontal="left" vertical="center" wrapText="1"/>
      <protection/>
    </xf>
    <xf numFmtId="0" fontId="2" fillId="34" borderId="11" xfId="94" applyNumberFormat="1" applyFont="1" applyFill="1" applyBorder="1" applyAlignment="1">
      <alignment horizontal="center" vertical="center" wrapText="1"/>
      <protection/>
    </xf>
    <xf numFmtId="0" fontId="2" fillId="34" borderId="12" xfId="94" applyNumberFormat="1" applyFont="1" applyFill="1" applyBorder="1" applyAlignment="1">
      <alignment horizontal="center" vertical="center" wrapText="1"/>
      <protection/>
    </xf>
    <xf numFmtId="0" fontId="2" fillId="34" borderId="13" xfId="94" applyNumberFormat="1" applyFont="1" applyFill="1" applyBorder="1" applyAlignment="1">
      <alignment horizontal="center" vertical="center" wrapText="1"/>
      <protection/>
    </xf>
    <xf numFmtId="0" fontId="2" fillId="34" borderId="14" xfId="94" applyNumberFormat="1" applyFont="1" applyFill="1" applyBorder="1" applyAlignment="1">
      <alignment horizontal="center" vertical="center" wrapText="1"/>
      <protection/>
    </xf>
    <xf numFmtId="0" fontId="73" fillId="34" borderId="15" xfId="94" applyNumberFormat="1" applyFont="1" applyFill="1" applyBorder="1" applyAlignment="1">
      <alignment horizontal="center" vertical="center" wrapText="1"/>
      <protection/>
    </xf>
    <xf numFmtId="0" fontId="73" fillId="34" borderId="12" xfId="94" applyNumberFormat="1" applyFont="1" applyFill="1" applyBorder="1" applyAlignment="1">
      <alignment horizontal="center" vertical="center" wrapText="1"/>
      <protection/>
    </xf>
    <xf numFmtId="0" fontId="72" fillId="34" borderId="12" xfId="94" applyNumberFormat="1" applyFont="1" applyFill="1" applyBorder="1" applyAlignment="1">
      <alignment horizontal="center" vertical="center" wrapText="1"/>
      <protection/>
    </xf>
    <xf numFmtId="0" fontId="73" fillId="34" borderId="12" xfId="0" applyNumberFormat="1" applyFont="1" applyFill="1" applyBorder="1" applyAlignment="1" applyProtection="1">
      <alignment horizontal="center" vertical="center" wrapText="1"/>
      <protection/>
    </xf>
    <xf numFmtId="0" fontId="73" fillId="34" borderId="11" xfId="94" applyNumberFormat="1" applyFont="1" applyFill="1" applyBorder="1" applyAlignment="1">
      <alignment horizontal="center" vertical="center" wrapText="1"/>
      <protection/>
    </xf>
    <xf numFmtId="0" fontId="73" fillId="34" borderId="18" xfId="94" applyNumberFormat="1" applyFont="1" applyFill="1" applyBorder="1" applyAlignment="1">
      <alignment horizontal="center" vertical="center" wrapText="1"/>
      <protection/>
    </xf>
    <xf numFmtId="0" fontId="73" fillId="34" borderId="13" xfId="94" applyNumberFormat="1" applyFont="1" applyFill="1" applyBorder="1" applyAlignment="1">
      <alignment horizontal="center" vertical="center" wrapText="1"/>
      <protection/>
    </xf>
    <xf numFmtId="0" fontId="73" fillId="0" borderId="11" xfId="0" applyFont="1" applyBorder="1" applyAlignment="1">
      <alignment vertical="center" wrapText="1"/>
    </xf>
    <xf numFmtId="0" fontId="73" fillId="0" borderId="12" xfId="0" applyFont="1" applyBorder="1" applyAlignment="1">
      <alignment horizontal="left" vertical="center" wrapText="1"/>
    </xf>
    <xf numFmtId="0" fontId="73" fillId="0" borderId="12" xfId="0" applyFont="1" applyBorder="1" applyAlignment="1">
      <alignment horizontal="center" vertical="center" wrapText="1"/>
    </xf>
    <xf numFmtId="0" fontId="73" fillId="0" borderId="11" xfId="0" applyFont="1" applyBorder="1" applyAlignment="1">
      <alignment horizontal="left" vertical="center" wrapText="1"/>
    </xf>
    <xf numFmtId="0" fontId="73" fillId="0" borderId="11" xfId="0" applyFont="1" applyBorder="1" applyAlignment="1">
      <alignment horizontal="center" vertical="center" wrapText="1"/>
    </xf>
    <xf numFmtId="0" fontId="73" fillId="0" borderId="12" xfId="0" applyFont="1" applyBorder="1" applyAlignment="1">
      <alignment vertical="center" wrapText="1"/>
    </xf>
    <xf numFmtId="0" fontId="2" fillId="34" borderId="15" xfId="94" applyNumberFormat="1" applyFont="1" applyFill="1" applyBorder="1" applyAlignment="1">
      <alignment horizontal="center" vertical="center" wrapText="1"/>
      <protection/>
    </xf>
    <xf numFmtId="0" fontId="2" fillId="34" borderId="16" xfId="94" applyNumberFormat="1" applyFont="1" applyFill="1" applyBorder="1" applyAlignment="1">
      <alignment horizontal="center" vertical="center" wrapText="1"/>
      <protection/>
    </xf>
    <xf numFmtId="176" fontId="73" fillId="34" borderId="12" xfId="94" applyNumberFormat="1" applyFont="1" applyFill="1" applyBorder="1" applyAlignment="1">
      <alignment horizontal="center" vertical="center" wrapText="1"/>
      <protection/>
    </xf>
    <xf numFmtId="0" fontId="68" fillId="34" borderId="12" xfId="0" applyFont="1" applyFill="1" applyBorder="1" applyAlignment="1">
      <alignment vertical="center"/>
    </xf>
    <xf numFmtId="0" fontId="68" fillId="34" borderId="12" xfId="94" applyNumberFormat="1" applyFont="1" applyFill="1" applyBorder="1" applyAlignment="1">
      <alignment horizontal="center" vertical="center" wrapText="1"/>
      <protection/>
    </xf>
    <xf numFmtId="0" fontId="68" fillId="0" borderId="12" xfId="0" applyFont="1" applyBorder="1" applyAlignment="1">
      <alignment vertical="center"/>
    </xf>
    <xf numFmtId="0" fontId="68" fillId="0" borderId="0" xfId="0" applyFont="1" applyBorder="1" applyAlignment="1">
      <alignment vertical="center"/>
    </xf>
    <xf numFmtId="0" fontId="73" fillId="0" borderId="0" xfId="0" applyFont="1" applyBorder="1" applyAlignment="1">
      <alignment horizontal="center" vertical="center" wrapText="1"/>
    </xf>
    <xf numFmtId="0" fontId="68" fillId="0" borderId="11" xfId="0" applyFont="1" applyBorder="1" applyAlignment="1">
      <alignment vertical="center"/>
    </xf>
    <xf numFmtId="0" fontId="73" fillId="0" borderId="18" xfId="0" applyFont="1" applyBorder="1" applyAlignment="1">
      <alignment horizontal="center" vertical="center" wrapText="1"/>
    </xf>
    <xf numFmtId="0" fontId="68" fillId="0" borderId="12" xfId="0" applyFont="1" applyBorder="1" applyAlignment="1">
      <alignment horizontal="center" vertical="center"/>
    </xf>
    <xf numFmtId="0" fontId="65" fillId="34" borderId="10" xfId="94" applyNumberFormat="1" applyFont="1" applyFill="1" applyBorder="1" applyAlignment="1">
      <alignment vertical="center" wrapText="1"/>
      <protection/>
    </xf>
    <xf numFmtId="0" fontId="65" fillId="34" borderId="10" xfId="94" applyNumberFormat="1" applyFont="1" applyFill="1" applyBorder="1" applyAlignment="1">
      <alignment horizontal="center" vertical="center" wrapText="1"/>
      <protection/>
    </xf>
    <xf numFmtId="0" fontId="2" fillId="34" borderId="17" xfId="94" applyNumberFormat="1" applyFont="1" applyFill="1" applyBorder="1" applyAlignment="1">
      <alignment horizontal="center" vertical="center" wrapText="1"/>
      <protection/>
    </xf>
    <xf numFmtId="0" fontId="73" fillId="0" borderId="0" xfId="0" applyFont="1" applyAlignment="1">
      <alignment horizontal="left" vertical="center" wrapText="1"/>
    </xf>
    <xf numFmtId="0" fontId="73" fillId="0" borderId="12" xfId="94" applyNumberFormat="1" applyFont="1" applyBorder="1" applyAlignment="1">
      <alignment horizontal="center" vertical="center" wrapText="1"/>
      <protection/>
    </xf>
    <xf numFmtId="0" fontId="73" fillId="0" borderId="15" xfId="94" applyNumberFormat="1" applyFont="1" applyBorder="1" applyAlignment="1">
      <alignment horizontal="center" vertical="center" wrapText="1"/>
      <protection/>
    </xf>
    <xf numFmtId="0" fontId="73" fillId="0" borderId="12" xfId="94" applyNumberFormat="1" applyFont="1" applyBorder="1" applyAlignment="1">
      <alignment horizontal="left" vertical="center" wrapText="1"/>
      <protection/>
    </xf>
    <xf numFmtId="0" fontId="68" fillId="34" borderId="12" xfId="0" applyNumberFormat="1" applyFont="1" applyFill="1" applyBorder="1" applyAlignment="1" applyProtection="1">
      <alignment horizontal="center" vertical="center" wrapText="1"/>
      <protection/>
    </xf>
    <xf numFmtId="0" fontId="68" fillId="34" borderId="12" xfId="0" applyFont="1" applyFill="1" applyBorder="1" applyAlignment="1">
      <alignment horizontal="center" vertical="center" wrapText="1"/>
    </xf>
    <xf numFmtId="0" fontId="68" fillId="34" borderId="12" xfId="0" applyNumberFormat="1" applyFont="1" applyFill="1" applyBorder="1" applyAlignment="1">
      <alignment horizontal="center" vertical="center" wrapText="1"/>
    </xf>
    <xf numFmtId="0" fontId="68" fillId="0" borderId="12" xfId="0" applyFont="1" applyFill="1" applyBorder="1" applyAlignment="1">
      <alignment vertical="center" wrapText="1"/>
    </xf>
    <xf numFmtId="0" fontId="72" fillId="0" borderId="12" xfId="0" applyFont="1" applyFill="1" applyBorder="1" applyAlignment="1">
      <alignment horizontal="center" vertical="center" wrapText="1"/>
    </xf>
    <xf numFmtId="0" fontId="73" fillId="0" borderId="11" xfId="94" applyNumberFormat="1" applyFont="1" applyBorder="1" applyAlignment="1">
      <alignment vertical="center" wrapText="1"/>
      <protection/>
    </xf>
    <xf numFmtId="0" fontId="72" fillId="0" borderId="11" xfId="0" applyFont="1" applyFill="1" applyBorder="1" applyAlignment="1">
      <alignment vertical="center" wrapText="1"/>
    </xf>
    <xf numFmtId="0" fontId="73" fillId="0" borderId="12" xfId="94" applyNumberFormat="1" applyFont="1" applyBorder="1" applyAlignment="1">
      <alignment vertical="center" wrapText="1"/>
      <protection/>
    </xf>
    <xf numFmtId="0" fontId="72" fillId="0" borderId="12" xfId="0" applyFont="1" applyFill="1" applyBorder="1" applyAlignment="1">
      <alignment vertical="center" wrapText="1"/>
    </xf>
    <xf numFmtId="0" fontId="72" fillId="0" borderId="11" xfId="0" applyFont="1" applyFill="1" applyBorder="1" applyAlignment="1">
      <alignment horizontal="center" vertical="center" wrapText="1"/>
    </xf>
    <xf numFmtId="0" fontId="73" fillId="0" borderId="11" xfId="94" applyNumberFormat="1" applyFont="1" applyBorder="1" applyAlignment="1">
      <alignment horizontal="center" vertical="center" wrapText="1"/>
      <protection/>
    </xf>
    <xf numFmtId="0" fontId="72" fillId="0" borderId="13" xfId="0" applyFont="1" applyFill="1" applyBorder="1" applyAlignment="1">
      <alignment horizontal="center" vertical="center" wrapText="1"/>
    </xf>
    <xf numFmtId="0" fontId="73" fillId="0" borderId="13" xfId="94" applyNumberFormat="1" applyFont="1" applyBorder="1" applyAlignment="1">
      <alignment horizontal="center" vertical="center" wrapText="1"/>
      <protection/>
    </xf>
    <xf numFmtId="0" fontId="68" fillId="0" borderId="12" xfId="0" applyFont="1" applyBorder="1" applyAlignment="1">
      <alignment vertical="center" wrapText="1"/>
    </xf>
    <xf numFmtId="0" fontId="73" fillId="35" borderId="12" xfId="94" applyNumberFormat="1" applyFont="1" applyFill="1" applyBorder="1" applyAlignment="1">
      <alignment horizontal="center" vertical="center" wrapText="1"/>
      <protection/>
    </xf>
    <xf numFmtId="0" fontId="72" fillId="0" borderId="12" xfId="94" applyNumberFormat="1" applyFont="1" applyBorder="1" applyAlignment="1">
      <alignment horizontal="center" vertical="center" wrapText="1"/>
      <protection/>
    </xf>
    <xf numFmtId="0" fontId="72" fillId="0" borderId="12" xfId="0" applyFont="1" applyBorder="1" applyAlignment="1">
      <alignment horizontal="center" vertical="center" wrapText="1"/>
    </xf>
    <xf numFmtId="0" fontId="72" fillId="0" borderId="12" xfId="0" applyFont="1" applyBorder="1" applyAlignment="1">
      <alignment vertical="center"/>
    </xf>
    <xf numFmtId="0" fontId="72" fillId="0" borderId="11" xfId="94" applyNumberFormat="1" applyFont="1" applyBorder="1" applyAlignment="1">
      <alignment horizontal="center" vertical="center" wrapText="1"/>
      <protection/>
    </xf>
    <xf numFmtId="0" fontId="72" fillId="0" borderId="18" xfId="94" applyNumberFormat="1" applyFont="1" applyBorder="1" applyAlignment="1">
      <alignment horizontal="center" vertical="center" wrapText="1"/>
      <protection/>
    </xf>
    <xf numFmtId="0" fontId="72" fillId="0" borderId="13" xfId="94" applyNumberFormat="1" applyFont="1" applyBorder="1" applyAlignment="1">
      <alignment horizontal="center" vertical="center" wrapText="1"/>
      <protection/>
    </xf>
    <xf numFmtId="0" fontId="73" fillId="0" borderId="0" xfId="0" applyFont="1" applyAlignment="1">
      <alignment horizontal="center" vertical="center"/>
    </xf>
    <xf numFmtId="0" fontId="73" fillId="0" borderId="13" xfId="0" applyFont="1" applyBorder="1" applyAlignment="1">
      <alignment horizontal="center" vertical="center" wrapText="1"/>
    </xf>
    <xf numFmtId="0" fontId="73" fillId="0" borderId="17" xfId="94" applyNumberFormat="1" applyFont="1" applyBorder="1" applyAlignment="1">
      <alignment horizontal="center" vertical="center" wrapText="1"/>
      <protection/>
    </xf>
    <xf numFmtId="49" fontId="72" fillId="0" borderId="12" xfId="0" applyNumberFormat="1" applyFont="1" applyFill="1" applyBorder="1" applyAlignment="1" applyProtection="1">
      <alignment horizontal="center" vertical="center" wrapText="1"/>
      <protection/>
    </xf>
    <xf numFmtId="0" fontId="73" fillId="0" borderId="19" xfId="94" applyNumberFormat="1" applyFont="1" applyBorder="1" applyAlignment="1">
      <alignment vertical="center" wrapText="1"/>
      <protection/>
    </xf>
    <xf numFmtId="0" fontId="73" fillId="0" borderId="17" xfId="94" applyNumberFormat="1" applyFont="1" applyBorder="1" applyAlignment="1">
      <alignment vertical="center" wrapText="1"/>
      <protection/>
    </xf>
    <xf numFmtId="0" fontId="73" fillId="0" borderId="19" xfId="94" applyNumberFormat="1" applyFont="1" applyBorder="1" applyAlignment="1">
      <alignment horizontal="center" vertical="center" wrapText="1"/>
      <protection/>
    </xf>
    <xf numFmtId="0" fontId="73" fillId="0" borderId="20" xfId="94" applyNumberFormat="1" applyFont="1" applyBorder="1" applyAlignment="1">
      <alignment horizontal="center" vertical="center" wrapText="1"/>
      <protection/>
    </xf>
    <xf numFmtId="0" fontId="74" fillId="0" borderId="12" xfId="0" applyFont="1" applyBorder="1" applyAlignment="1">
      <alignment vertical="center"/>
    </xf>
    <xf numFmtId="0" fontId="74" fillId="0" borderId="17" xfId="0" applyFont="1" applyBorder="1" applyAlignment="1">
      <alignment vertical="center"/>
    </xf>
    <xf numFmtId="0" fontId="72" fillId="0" borderId="12" xfId="59" applyFont="1" applyFill="1" applyBorder="1" applyAlignment="1">
      <alignment horizontal="center" vertical="center" wrapText="1"/>
    </xf>
    <xf numFmtId="0" fontId="72" fillId="0" borderId="0" xfId="0" applyFont="1" applyAlignment="1">
      <alignment vertical="center"/>
    </xf>
    <xf numFmtId="0" fontId="73" fillId="0" borderId="12" xfId="0" applyFont="1" applyBorder="1" applyAlignment="1">
      <alignment horizontal="center" vertical="center"/>
    </xf>
    <xf numFmtId="0" fontId="2" fillId="35" borderId="12" xfId="94" applyNumberFormat="1" applyFont="1" applyFill="1" applyBorder="1" applyAlignment="1">
      <alignment horizontal="center" vertical="center" wrapText="1"/>
      <protection/>
    </xf>
    <xf numFmtId="0" fontId="2" fillId="0" borderId="21" xfId="94" applyNumberFormat="1" applyFont="1" applyBorder="1" applyAlignment="1">
      <alignment horizontal="center" vertical="center" wrapText="1"/>
      <protection/>
    </xf>
    <xf numFmtId="0" fontId="2" fillId="0" borderId="22" xfId="94" applyNumberFormat="1" applyFont="1" applyBorder="1" applyAlignment="1">
      <alignment horizontal="center" vertical="center" wrapText="1"/>
      <protection/>
    </xf>
    <xf numFmtId="0" fontId="2" fillId="0" borderId="18" xfId="94" applyNumberFormat="1" applyFont="1" applyBorder="1" applyAlignment="1">
      <alignment horizontal="center" vertical="center" wrapText="1"/>
      <protection/>
    </xf>
    <xf numFmtId="0" fontId="67" fillId="34" borderId="0" xfId="0" applyFont="1" applyFill="1" applyAlignment="1">
      <alignment horizontal="left" vertical="center" wrapText="1"/>
    </xf>
    <xf numFmtId="0" fontId="2" fillId="34" borderId="12" xfId="0" applyFont="1" applyFill="1" applyBorder="1" applyAlignment="1">
      <alignment vertical="center"/>
    </xf>
    <xf numFmtId="0" fontId="14" fillId="34" borderId="12" xfId="94" applyNumberFormat="1" applyFont="1" applyFill="1" applyBorder="1" applyAlignment="1">
      <alignment horizontal="center" vertical="center" wrapText="1"/>
      <protection/>
    </xf>
    <xf numFmtId="0" fontId="2" fillId="34" borderId="18" xfId="94" applyNumberFormat="1" applyFont="1" applyFill="1" applyBorder="1" applyAlignment="1">
      <alignment horizontal="center" vertical="center" wrapText="1"/>
      <protection/>
    </xf>
    <xf numFmtId="0" fontId="75" fillId="34" borderId="11" xfId="94" applyNumberFormat="1" applyFont="1" applyFill="1" applyBorder="1" applyAlignment="1">
      <alignment horizontal="center" vertical="center" wrapText="1"/>
      <protection/>
    </xf>
    <xf numFmtId="0" fontId="75" fillId="34" borderId="18" xfId="94" applyNumberFormat="1" applyFont="1" applyFill="1" applyBorder="1" applyAlignment="1">
      <alignment horizontal="center" vertical="center" wrapText="1"/>
      <protection/>
    </xf>
    <xf numFmtId="0" fontId="75" fillId="34" borderId="13" xfId="94" applyNumberFormat="1" applyFont="1" applyFill="1" applyBorder="1" applyAlignment="1">
      <alignment horizontal="center" vertical="center" wrapText="1"/>
      <protection/>
    </xf>
    <xf numFmtId="0" fontId="75" fillId="0" borderId="12" xfId="94" applyNumberFormat="1" applyFont="1" applyBorder="1" applyAlignment="1">
      <alignment horizontal="center" vertical="center" wrapText="1"/>
      <protection/>
    </xf>
    <xf numFmtId="0" fontId="67" fillId="34" borderId="0" xfId="0" applyFont="1" applyFill="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9" fillId="0" borderId="21" xfId="94" applyNumberFormat="1" applyFont="1" applyFill="1" applyBorder="1" applyAlignment="1">
      <alignment horizontal="center" vertical="center" wrapText="1"/>
      <protection/>
    </xf>
    <xf numFmtId="0" fontId="19" fillId="0" borderId="23" xfId="94" applyNumberFormat="1" applyFont="1" applyFill="1" applyBorder="1" applyAlignment="1">
      <alignment horizontal="center" vertical="center" wrapText="1"/>
      <protection/>
    </xf>
    <xf numFmtId="0" fontId="20" fillId="0" borderId="12" xfId="94" applyNumberFormat="1" applyFont="1" applyFill="1" applyBorder="1" applyAlignment="1">
      <alignment horizontal="center" vertical="center" wrapText="1"/>
      <protection/>
    </xf>
    <xf numFmtId="0" fontId="17" fillId="0" borderId="12" xfId="94" applyNumberFormat="1" applyFont="1" applyFill="1" applyBorder="1" applyAlignment="1">
      <alignment horizontal="center" vertical="center" wrapText="1"/>
      <protection/>
    </xf>
    <xf numFmtId="0" fontId="17" fillId="0" borderId="24" xfId="94" applyNumberFormat="1" applyFont="1" applyFill="1" applyBorder="1" applyAlignment="1">
      <alignment horizontal="center" vertical="center" wrapText="1"/>
      <protection/>
    </xf>
    <xf numFmtId="0" fontId="17" fillId="0" borderId="25" xfId="94" applyNumberFormat="1" applyFont="1" applyFill="1" applyBorder="1" applyAlignment="1">
      <alignment horizontal="center" vertical="center" wrapText="1"/>
      <protection/>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37" applyFont="1" applyFill="1" applyBorder="1" applyAlignment="1">
      <alignment horizontal="left" vertical="center" wrapText="1"/>
      <protection/>
    </xf>
    <xf numFmtId="0" fontId="17" fillId="0" borderId="12" xfId="127" applyFont="1" applyFill="1" applyBorder="1" applyAlignment="1">
      <alignment horizontal="left" vertical="center" wrapText="1"/>
      <protection/>
    </xf>
    <xf numFmtId="0" fontId="17" fillId="0" borderId="12" xfId="78" applyFont="1" applyFill="1" applyBorder="1" applyAlignment="1">
      <alignment horizontal="left" vertical="center" wrapText="1"/>
      <protection/>
    </xf>
    <xf numFmtId="0" fontId="17" fillId="0" borderId="12" xfId="78" applyFont="1" applyFill="1" applyBorder="1" applyAlignment="1">
      <alignment horizontal="center" vertical="center" wrapText="1"/>
      <protection/>
    </xf>
    <xf numFmtId="0" fontId="17" fillId="0" borderId="12" xfId="82" applyFont="1" applyFill="1" applyBorder="1" applyAlignment="1">
      <alignment horizontal="left" vertical="center" wrapText="1"/>
      <protection/>
    </xf>
    <xf numFmtId="0" fontId="17" fillId="0" borderId="12" xfId="84" applyFont="1" applyFill="1" applyBorder="1" applyAlignment="1">
      <alignment horizontal="left" vertical="center" wrapText="1"/>
      <protection/>
    </xf>
    <xf numFmtId="0" fontId="17" fillId="0" borderId="12" xfId="84" applyFont="1" applyFill="1" applyBorder="1" applyAlignment="1">
      <alignment horizontal="center" vertical="center" wrapText="1"/>
      <protection/>
    </xf>
    <xf numFmtId="0" fontId="17" fillId="0" borderId="12" xfId="73" applyFont="1" applyFill="1" applyBorder="1" applyAlignment="1">
      <alignment horizontal="left" vertical="center" wrapText="1"/>
      <protection/>
    </xf>
    <xf numFmtId="0" fontId="17" fillId="0" borderId="12" xfId="64" applyFont="1" applyFill="1" applyBorder="1" applyAlignment="1">
      <alignment horizontal="left" vertical="center" wrapText="1"/>
      <protection/>
    </xf>
    <xf numFmtId="0" fontId="17" fillId="0" borderId="12" xfId="64" applyFont="1" applyFill="1" applyBorder="1" applyAlignment="1">
      <alignment horizontal="center" vertical="center" wrapText="1"/>
      <protection/>
    </xf>
    <xf numFmtId="0" fontId="17" fillId="0" borderId="12" xfId="89" applyNumberFormat="1" applyFont="1" applyFill="1" applyBorder="1" applyAlignment="1">
      <alignment horizontal="left" vertical="center" wrapText="1"/>
      <protection/>
    </xf>
    <xf numFmtId="0" fontId="17" fillId="0" borderId="12" xfId="107" applyNumberFormat="1" applyFont="1" applyFill="1" applyBorder="1" applyAlignment="1">
      <alignment horizontal="left" vertical="center" wrapText="1"/>
      <protection/>
    </xf>
    <xf numFmtId="0" fontId="17" fillId="0" borderId="12" xfId="124" applyFont="1" applyFill="1" applyBorder="1" applyAlignment="1">
      <alignment horizontal="center" vertical="center" wrapText="1"/>
      <protection/>
    </xf>
    <xf numFmtId="0" fontId="17" fillId="0" borderId="12" xfId="0" applyFont="1" applyFill="1" applyBorder="1" applyAlignment="1">
      <alignment vertical="center"/>
    </xf>
    <xf numFmtId="0" fontId="17" fillId="0" borderId="12" xfId="0" applyNumberFormat="1" applyFont="1" applyFill="1" applyBorder="1" applyAlignment="1" applyProtection="1">
      <alignment horizontal="left" vertical="center" wrapText="1"/>
      <protection/>
    </xf>
    <xf numFmtId="0" fontId="17" fillId="0" borderId="12" xfId="97" applyFont="1" applyFill="1" applyBorder="1" applyAlignment="1">
      <alignment horizontal="left" vertical="center" wrapText="1"/>
      <protection/>
    </xf>
    <xf numFmtId="0" fontId="17" fillId="0" borderId="12" xfId="97" applyFont="1" applyFill="1" applyBorder="1" applyAlignment="1">
      <alignment horizontal="center" vertical="center" wrapText="1"/>
      <protection/>
    </xf>
    <xf numFmtId="0" fontId="17" fillId="0" borderId="19" xfId="94" applyNumberFormat="1" applyFont="1" applyFill="1" applyBorder="1" applyAlignment="1">
      <alignment horizontal="center" vertical="center" wrapText="1"/>
      <protection/>
    </xf>
    <xf numFmtId="0" fontId="17" fillId="0" borderId="26" xfId="94" applyNumberFormat="1" applyFont="1" applyFill="1" applyBorder="1" applyAlignment="1">
      <alignment horizontal="center" vertical="center" wrapText="1"/>
      <protection/>
    </xf>
    <xf numFmtId="177" fontId="17" fillId="0" borderId="11" xfId="94" applyNumberFormat="1" applyFont="1" applyFill="1" applyBorder="1" applyAlignment="1">
      <alignment horizontal="center" vertical="center" wrapText="1"/>
      <protection/>
    </xf>
    <xf numFmtId="0" fontId="17" fillId="0" borderId="11" xfId="94" applyNumberFormat="1" applyFont="1" applyFill="1" applyBorder="1" applyAlignment="1">
      <alignment horizontal="center" vertical="center" wrapText="1"/>
      <protection/>
    </xf>
    <xf numFmtId="176" fontId="17" fillId="0" borderId="11" xfId="94" applyNumberFormat="1" applyFont="1" applyFill="1" applyBorder="1" applyAlignment="1">
      <alignment horizontal="center" vertical="center" wrapText="1"/>
      <protection/>
    </xf>
    <xf numFmtId="0" fontId="17" fillId="0" borderId="12" xfId="82" applyFont="1" applyFill="1" applyBorder="1" applyAlignment="1">
      <alignment horizontal="center" vertical="center" wrapText="1"/>
      <protection/>
    </xf>
    <xf numFmtId="0" fontId="17" fillId="0" borderId="12" xfId="73" applyFont="1" applyFill="1" applyBorder="1" applyAlignment="1">
      <alignment horizontal="center" vertical="center" wrapText="1"/>
      <protection/>
    </xf>
    <xf numFmtId="0" fontId="17"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20" fillId="0" borderId="11" xfId="94" applyNumberFormat="1" applyFont="1" applyFill="1" applyBorder="1" applyAlignment="1">
      <alignment horizontal="center" vertical="center" wrapText="1"/>
      <protection/>
    </xf>
    <xf numFmtId="0" fontId="20" fillId="0" borderId="13" xfId="94" applyNumberFormat="1" applyFont="1" applyFill="1" applyBorder="1" applyAlignment="1">
      <alignment horizontal="center" vertical="center" wrapText="1"/>
      <protection/>
    </xf>
    <xf numFmtId="0" fontId="17" fillId="0" borderId="12" xfId="0" applyFont="1" applyFill="1" applyBorder="1" applyAlignment="1">
      <alignment horizontal="center" vertical="center" wrapText="1"/>
    </xf>
    <xf numFmtId="0" fontId="17" fillId="0" borderId="12" xfId="69" applyFont="1" applyFill="1" applyBorder="1" applyAlignment="1">
      <alignment horizontal="left" vertical="center" wrapText="1"/>
      <protection/>
    </xf>
    <xf numFmtId="0" fontId="17" fillId="0" borderId="12" xfId="117" applyFont="1" applyFill="1" applyBorder="1" applyAlignment="1">
      <alignment horizontal="center" vertical="center" wrapText="1"/>
      <protection/>
    </xf>
    <xf numFmtId="0" fontId="17" fillId="0" borderId="12" xfId="112" applyFont="1" applyFill="1" applyBorder="1" applyAlignment="1">
      <alignment horizontal="left" vertical="center" wrapText="1"/>
      <protection/>
    </xf>
    <xf numFmtId="0" fontId="17" fillId="0" borderId="12" xfId="113" applyFont="1" applyFill="1" applyBorder="1" applyAlignment="1">
      <alignment horizontal="left" vertical="center" wrapText="1"/>
      <protection/>
    </xf>
    <xf numFmtId="0" fontId="17" fillId="0" borderId="12" xfId="114" applyFont="1" applyFill="1" applyBorder="1" applyAlignment="1">
      <alignment horizontal="left" vertical="center" wrapText="1"/>
      <protection/>
    </xf>
    <xf numFmtId="0" fontId="17" fillId="0" borderId="12" xfId="20" applyFont="1" applyFill="1" applyBorder="1" applyAlignment="1">
      <alignment horizontal="center" vertical="center" wrapText="1"/>
      <protection/>
    </xf>
    <xf numFmtId="0" fontId="17" fillId="0" borderId="12" xfId="17" applyNumberFormat="1" applyFont="1" applyFill="1" applyBorder="1" applyAlignment="1">
      <alignment horizontal="center" vertical="center" wrapText="1"/>
      <protection/>
    </xf>
    <xf numFmtId="0" fontId="17" fillId="0" borderId="12" xfId="106" applyFont="1" applyFill="1" applyBorder="1" applyAlignment="1">
      <alignment horizontal="center" vertical="center" wrapText="1"/>
      <protection/>
    </xf>
    <xf numFmtId="0" fontId="17" fillId="0" borderId="27" xfId="94" applyNumberFormat="1" applyFont="1" applyFill="1" applyBorder="1" applyAlignment="1">
      <alignment horizontal="center" vertical="center" wrapText="1"/>
      <protection/>
    </xf>
    <xf numFmtId="0" fontId="17" fillId="0" borderId="12" xfId="21" applyFont="1" applyFill="1" applyBorder="1" applyAlignment="1">
      <alignment horizontal="left" vertical="center" wrapText="1"/>
      <protection/>
    </xf>
    <xf numFmtId="0" fontId="17" fillId="0" borderId="12" xfId="118" applyFont="1" applyFill="1" applyBorder="1" applyAlignment="1">
      <alignment horizontal="left" vertical="center" wrapText="1"/>
      <protection/>
    </xf>
    <xf numFmtId="0" fontId="17" fillId="0" borderId="12" xfId="69" applyFont="1" applyFill="1" applyBorder="1" applyAlignment="1">
      <alignment horizontal="center" vertical="center" wrapText="1"/>
      <protection/>
    </xf>
    <xf numFmtId="0" fontId="17" fillId="0" borderId="28" xfId="94" applyNumberFormat="1" applyFont="1" applyFill="1" applyBorder="1" applyAlignment="1">
      <alignment horizontal="center" vertical="center" wrapText="1"/>
      <protection/>
    </xf>
    <xf numFmtId="0" fontId="17" fillId="0" borderId="12" xfId="117" applyFont="1" applyFill="1" applyBorder="1" applyAlignment="1">
      <alignment horizontal="left" vertical="center" wrapText="1"/>
      <protection/>
    </xf>
    <xf numFmtId="0" fontId="17" fillId="0" borderId="12" xfId="110" applyFont="1" applyFill="1" applyBorder="1" applyAlignment="1">
      <alignment horizontal="left" vertical="center" wrapText="1"/>
      <protection/>
    </xf>
    <xf numFmtId="0" fontId="17" fillId="0" borderId="12" xfId="98" applyFont="1" applyFill="1" applyBorder="1" applyAlignment="1">
      <alignment horizontal="left" vertical="center" wrapText="1"/>
      <protection/>
    </xf>
    <xf numFmtId="0" fontId="17" fillId="0" borderId="12" xfId="80" applyFont="1" applyFill="1" applyBorder="1" applyAlignment="1">
      <alignment horizontal="left" vertical="center" wrapText="1"/>
      <protection/>
    </xf>
    <xf numFmtId="0" fontId="17" fillId="0" borderId="18" xfId="94" applyNumberFormat="1" applyFont="1" applyFill="1" applyBorder="1" applyAlignment="1">
      <alignment horizontal="center" vertical="center" wrapText="1"/>
      <protection/>
    </xf>
    <xf numFmtId="0" fontId="17" fillId="0" borderId="12" xfId="0" applyFont="1" applyFill="1" applyBorder="1" applyAlignment="1">
      <alignment horizontal="left" vertical="center" wrapText="1"/>
    </xf>
    <xf numFmtId="4" fontId="17" fillId="0" borderId="12" xfId="0" applyNumberFormat="1" applyFont="1" applyFill="1" applyBorder="1" applyAlignment="1">
      <alignment horizontal="left" vertical="center" wrapText="1"/>
    </xf>
    <xf numFmtId="178" fontId="17" fillId="0" borderId="12" xfId="0" applyNumberFormat="1" applyFont="1" applyFill="1" applyBorder="1" applyAlignment="1">
      <alignment horizontal="center" vertical="center" wrapText="1"/>
    </xf>
    <xf numFmtId="0" fontId="17" fillId="0" borderId="12" xfId="109" applyFont="1" applyFill="1" applyBorder="1" applyAlignment="1">
      <alignment horizontal="center" vertical="center" wrapText="1"/>
      <protection/>
    </xf>
    <xf numFmtId="57" fontId="17" fillId="0" borderId="12" xfId="0" applyNumberFormat="1" applyFont="1" applyFill="1" applyBorder="1" applyAlignment="1">
      <alignment horizontal="center" vertical="center" wrapText="1"/>
    </xf>
    <xf numFmtId="0" fontId="17" fillId="0" borderId="27" xfId="0" applyFont="1" applyFill="1" applyBorder="1" applyAlignment="1">
      <alignment horizontal="left"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4" fontId="17" fillId="0" borderId="12" xfId="0" applyNumberFormat="1"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vertical="center" wrapText="1"/>
    </xf>
    <xf numFmtId="0" fontId="17" fillId="0" borderId="12" xfId="0" applyFont="1" applyFill="1" applyBorder="1" applyAlignment="1">
      <alignment horizontal="left" vertical="center"/>
    </xf>
    <xf numFmtId="0" fontId="17" fillId="0" borderId="12"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17" fillId="0" borderId="12" xfId="126" applyFont="1" applyFill="1" applyBorder="1" applyAlignment="1">
      <alignment horizontal="left" vertical="center" wrapText="1"/>
      <protection/>
    </xf>
    <xf numFmtId="0" fontId="17" fillId="0" borderId="12" xfId="82" applyNumberFormat="1" applyFont="1" applyFill="1" applyBorder="1" applyAlignment="1">
      <alignment horizontal="left" vertical="center" wrapText="1"/>
      <protection/>
    </xf>
    <xf numFmtId="0" fontId="17" fillId="0" borderId="12" xfId="126" applyFont="1" applyFill="1" applyBorder="1" applyAlignment="1">
      <alignment horizontal="center" vertical="center" wrapText="1"/>
      <protection/>
    </xf>
    <xf numFmtId="0" fontId="17" fillId="0" borderId="12" xfId="126" applyFont="1" applyFill="1" applyBorder="1" applyAlignment="1">
      <alignment horizontal="center" vertical="center"/>
      <protection/>
    </xf>
    <xf numFmtId="0" fontId="17" fillId="0" borderId="12" xfId="103" applyNumberFormat="1" applyFont="1" applyFill="1" applyBorder="1" applyAlignment="1">
      <alignment horizontal="center" vertical="center" wrapText="1"/>
      <protection/>
    </xf>
    <xf numFmtId="0" fontId="17" fillId="0" borderId="12" xfId="101" applyFont="1" applyFill="1" applyBorder="1" applyAlignment="1">
      <alignment horizontal="left" vertical="center" wrapText="1"/>
      <protection/>
    </xf>
    <xf numFmtId="0" fontId="17" fillId="0" borderId="12" xfId="101" applyFont="1" applyFill="1" applyBorder="1" applyAlignment="1">
      <alignment horizontal="center" vertical="center" wrapText="1"/>
      <protection/>
    </xf>
    <xf numFmtId="0" fontId="17" fillId="0" borderId="12" xfId="131" applyFont="1" applyFill="1" applyBorder="1" applyAlignment="1">
      <alignment horizontal="left" vertical="center" wrapText="1"/>
      <protection/>
    </xf>
    <xf numFmtId="0" fontId="17" fillId="0" borderId="27" xfId="0" applyFont="1" applyFill="1" applyBorder="1" applyAlignment="1">
      <alignment horizontal="left"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49" fontId="17" fillId="0" borderId="12" xfId="0" applyNumberFormat="1" applyFont="1" applyFill="1" applyBorder="1" applyAlignment="1">
      <alignment horizontal="left" vertical="center" wrapText="1"/>
    </xf>
    <xf numFmtId="49" fontId="17" fillId="0" borderId="12" xfId="0" applyNumberFormat="1" applyFont="1" applyFill="1" applyBorder="1" applyAlignment="1">
      <alignment horizontal="left" vertical="center" wrapText="1"/>
    </xf>
    <xf numFmtId="0" fontId="17"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17" fillId="0" borderId="12" xfId="0" applyNumberFormat="1" applyFont="1" applyFill="1" applyBorder="1" applyAlignment="1">
      <alignment horizontal="left" vertical="top" wrapText="1"/>
    </xf>
    <xf numFmtId="0" fontId="17" fillId="0" borderId="12" xfId="82" applyFont="1" applyFill="1" applyBorder="1" applyAlignment="1">
      <alignment horizontal="center" vertical="center"/>
      <protection/>
    </xf>
    <xf numFmtId="0" fontId="17" fillId="0" borderId="2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27" xfId="0" applyFont="1" applyFill="1" applyBorder="1" applyAlignment="1">
      <alignment horizontal="left"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cellXfs>
  <cellStyles count="118">
    <cellStyle name="Normal" xfId="0"/>
    <cellStyle name="Currency [0]" xfId="15"/>
    <cellStyle name="Currency" xfId="16"/>
    <cellStyle name="常规 39" xfId="17"/>
    <cellStyle name="20% - 强调文字颜色 3" xfId="18"/>
    <cellStyle name="输入" xfId="19"/>
    <cellStyle name="常规 3 14" xfId="20"/>
    <cellStyle name="常规 10 10 2 2" xfId="21"/>
    <cellStyle name="Comma [0]" xfId="22"/>
    <cellStyle name="40% - 强调文字颜色 3" xfId="23"/>
    <cellStyle name="差" xfId="24"/>
    <cellStyle name="Comma" xfId="25"/>
    <cellStyle name="常规 10 2 3 2"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常规 12" xfId="37"/>
    <cellStyle name="解释性文本" xfId="38"/>
    <cellStyle name="标题 1" xfId="39"/>
    <cellStyle name="标题 2" xfId="40"/>
    <cellStyle name="60% - 强调文字颜色 1" xfId="41"/>
    <cellStyle name="标题 3" xfId="42"/>
    <cellStyle name="常规 10 2 3 3" xfId="43"/>
    <cellStyle name="60% - 强调文字颜色 4" xfId="44"/>
    <cellStyle name="输出" xfId="45"/>
    <cellStyle name="计算" xfId="46"/>
    <cellStyle name="常规 26" xfId="47"/>
    <cellStyle name="检查单元格" xfId="48"/>
    <cellStyle name="20% - 强调文字颜色 6" xfId="49"/>
    <cellStyle name="强调文字颜色 2" xfId="50"/>
    <cellStyle name="链接单元格" xfId="51"/>
    <cellStyle name="汇总" xfId="52"/>
    <cellStyle name="好" xfId="53"/>
    <cellStyle name="适中" xfId="54"/>
    <cellStyle name="常规 10 2 3 3 5" xfId="55"/>
    <cellStyle name="20% - 强调文字颜色 5" xfId="56"/>
    <cellStyle name="强调文字颜色 1" xfId="57"/>
    <cellStyle name="20% - 强调文字颜色 1" xfId="58"/>
    <cellStyle name="20% - 强调文字颜色 1 2 2 2 2 2" xfId="59"/>
    <cellStyle name="40% - 强调文字颜色 1" xfId="60"/>
    <cellStyle name="20% - 强调文字颜色 2" xfId="61"/>
    <cellStyle name="40% - 强调文字颜色 2" xfId="62"/>
    <cellStyle name="强调文字颜色 3" xfId="63"/>
    <cellStyle name="常规 10 10 2 2 3" xfId="64"/>
    <cellStyle name="强调文字颜色 4" xfId="65"/>
    <cellStyle name="20% - 强调文字颜色 4" xfId="66"/>
    <cellStyle name="40% - 强调文字颜色 4" xfId="67"/>
    <cellStyle name="强调文字颜色 5" xfId="68"/>
    <cellStyle name="常规 10 10 2 2 2 2 2 2 2" xfId="69"/>
    <cellStyle name="40% - 强调文字颜色 5" xfId="70"/>
    <cellStyle name="60% - 强调文字颜色 5" xfId="71"/>
    <cellStyle name="强调文字颜色 6" xfId="72"/>
    <cellStyle name="常规 10" xfId="73"/>
    <cellStyle name="40% - 强调文字颜色 6" xfId="74"/>
    <cellStyle name="常规 10 2" xfId="75"/>
    <cellStyle name="60% - 强调文字颜色 6" xfId="76"/>
    <cellStyle name="常规 10 10 2" xfId="77"/>
    <cellStyle name="常规 10 2 10" xfId="78"/>
    <cellStyle name="常规 10 10 2 2 3 2 2" xfId="79"/>
    <cellStyle name="常规 10 10 2 2 8" xfId="80"/>
    <cellStyle name="常规 10 2 2" xfId="81"/>
    <cellStyle name="常规 11" xfId="82"/>
    <cellStyle name="常规 13" xfId="83"/>
    <cellStyle name="常规 14" xfId="84"/>
    <cellStyle name="常规 15" xfId="85"/>
    <cellStyle name="常规 16" xfId="86"/>
    <cellStyle name="常规 17 10 2 2 3" xfId="87"/>
    <cellStyle name="常规 17 10 2 2 3 2" xfId="88"/>
    <cellStyle name="常规 17 3" xfId="89"/>
    <cellStyle name="常规 61" xfId="90"/>
    <cellStyle name="常规 17 3 7" xfId="91"/>
    <cellStyle name="常规 18" xfId="92"/>
    <cellStyle name="常规 19" xfId="93"/>
    <cellStyle name="常规 2" xfId="94"/>
    <cellStyle name="常规 2 2" xfId="95"/>
    <cellStyle name="常规 2 3" xfId="96"/>
    <cellStyle name="常规 22" xfId="97"/>
    <cellStyle name="常规 25" xfId="98"/>
    <cellStyle name="常规 3 10 2 3 6" xfId="99"/>
    <cellStyle name="常规 28" xfId="100"/>
    <cellStyle name="常规 33" xfId="101"/>
    <cellStyle name="常规 29" xfId="102"/>
    <cellStyle name="常规 3" xfId="103"/>
    <cellStyle name="常规 3 10 2 2 2 3" xfId="104"/>
    <cellStyle name="常规 3 10 2 3" xfId="105"/>
    <cellStyle name="常规 3 16" xfId="106"/>
    <cellStyle name="常规 3 17 3" xfId="107"/>
    <cellStyle name="常规 3 17 3 6" xfId="108"/>
    <cellStyle name="常规 3 18" xfId="109"/>
    <cellStyle name="常规 3 2" xfId="110"/>
    <cellStyle name="常规 3 2 15" xfId="111"/>
    <cellStyle name="常规 3 22" xfId="112"/>
    <cellStyle name="常规 3 25" xfId="113"/>
    <cellStyle name="常规 3 26" xfId="114"/>
    <cellStyle name="常规 32" xfId="115"/>
    <cellStyle name="常规 32 2 2" xfId="116"/>
    <cellStyle name="常规 33 2" xfId="117"/>
    <cellStyle name="常规 33 3" xfId="118"/>
    <cellStyle name="常规 4" xfId="119"/>
    <cellStyle name="常规 45 2" xfId="120"/>
    <cellStyle name="常规 45 3" xfId="121"/>
    <cellStyle name="常规 5" xfId="122"/>
    <cellStyle name="常规 56 2 3" xfId="123"/>
    <cellStyle name="常规 6 2" xfId="124"/>
    <cellStyle name="常规 6 2 7" xfId="125"/>
    <cellStyle name="常规 8" xfId="126"/>
    <cellStyle name="常规 8 4" xfId="127"/>
    <cellStyle name="千位分隔 2" xfId="128"/>
    <cellStyle name="千位分隔 2 2" xfId="129"/>
    <cellStyle name="千位分隔 3" xfId="130"/>
    <cellStyle name="常规 10 2 10 2 2" xfId="131"/>
  </cellStyles>
  <dxfs count="2">
    <dxf>
      <border>
        <left>
          <color indexed="63"/>
        </left>
        <right>
          <color indexed="63"/>
        </right>
        <top>
          <color indexed="63"/>
        </top>
        <bottom>
          <color indexed="63"/>
        </bottom>
      </border>
    </dxf>
    <dxf>
      <font>
        <b val="0"/>
        <color rgb="FF800000"/>
      </font>
      <fill>
        <patternFill patternType="solid">
          <fgColor indexed="65"/>
          <bgColor rgb="FFFF99CC"/>
        </patternFill>
      </fill>
      <border/>
    </dxf>
  </dxfs>
  <tableStyles count="1" defaultTableStyle="TableStyleMedium2" defaultPivotStyle="PivotStyleLight16">
    <tableStyle name="表样式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jiangshi82\FileStorage\File\2020-01\&#38463;&#34028;&#277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Sheet1"/>
      <sheetName val="阿蓬江镇上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63"/>
  <sheetViews>
    <sheetView showZeros="0" tabSelected="1" workbookViewId="0" topLeftCell="A1">
      <pane ySplit="4" topLeftCell="A5" activePane="bottomLeft" state="frozen"/>
      <selection pane="bottomLeft" activeCell="E7" sqref="E7"/>
    </sheetView>
  </sheetViews>
  <sheetFormatPr defaultColWidth="9.00390625" defaultRowHeight="15"/>
  <cols>
    <col min="1" max="1" width="3.7109375" style="122" customWidth="1"/>
    <col min="2" max="2" width="7.7109375" style="122" customWidth="1"/>
    <col min="3" max="3" width="10.140625" style="122" customWidth="1"/>
    <col min="4" max="4" width="38.28125" style="122" customWidth="1"/>
    <col min="5" max="5" width="34.8515625" style="122" customWidth="1"/>
    <col min="6" max="6" width="8.140625" style="122" customWidth="1"/>
    <col min="7" max="7" width="10.00390625" style="122" customWidth="1"/>
    <col min="8" max="8" width="7.7109375" style="122" customWidth="1"/>
    <col min="9" max="11" width="6.7109375" style="122" customWidth="1"/>
    <col min="12" max="12" width="13.140625" style="122" customWidth="1"/>
    <col min="13" max="13" width="11.140625" style="122" customWidth="1"/>
    <col min="14" max="14" width="11.00390625" style="122" customWidth="1"/>
    <col min="15" max="15" width="21.140625" style="122" customWidth="1"/>
    <col min="16" max="16" width="10.28125" style="122" customWidth="1"/>
    <col min="17" max="17" width="10.7109375" style="122" customWidth="1"/>
    <col min="18" max="18" width="14.28125" style="122" customWidth="1"/>
    <col min="19" max="19" width="11.140625" style="122" customWidth="1"/>
    <col min="20" max="20" width="8.00390625" style="122" customWidth="1"/>
    <col min="21" max="21" width="9.00390625" style="122" customWidth="1"/>
    <col min="22" max="22" width="7.7109375" style="122" customWidth="1"/>
    <col min="23" max="23" width="8.140625" style="122" customWidth="1"/>
    <col min="24" max="24" width="8.00390625" style="122" customWidth="1"/>
    <col min="25" max="25" width="12.140625" style="122" customWidth="1"/>
    <col min="26" max="16384" width="9.00390625" style="122" customWidth="1"/>
  </cols>
  <sheetData>
    <row r="1" spans="1:2" s="121" customFormat="1" ht="33" customHeight="1">
      <c r="A1" s="123" t="s">
        <v>0</v>
      </c>
      <c r="B1" s="124"/>
    </row>
    <row r="2" spans="1:25" ht="24" customHeight="1">
      <c r="A2" s="125" t="s">
        <v>1</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3.5" customHeight="1">
      <c r="A3" s="127" t="s">
        <v>2</v>
      </c>
      <c r="B3" s="127" t="s">
        <v>3</v>
      </c>
      <c r="C3" s="127" t="s">
        <v>4</v>
      </c>
      <c r="D3" s="127" t="s">
        <v>5</v>
      </c>
      <c r="E3" s="127" t="s">
        <v>6</v>
      </c>
      <c r="F3" s="127" t="s">
        <v>7</v>
      </c>
      <c r="G3" s="127" t="s">
        <v>8</v>
      </c>
      <c r="H3" s="127" t="s">
        <v>9</v>
      </c>
      <c r="I3" s="127" t="s">
        <v>10</v>
      </c>
      <c r="J3" s="127" t="s">
        <v>11</v>
      </c>
      <c r="K3" s="127" t="s">
        <v>12</v>
      </c>
      <c r="L3" s="127" t="s">
        <v>13</v>
      </c>
      <c r="M3" s="127" t="s">
        <v>14</v>
      </c>
      <c r="N3" s="127"/>
      <c r="O3" s="127"/>
      <c r="P3" s="127"/>
      <c r="Q3" s="127"/>
      <c r="R3" s="127"/>
      <c r="S3" s="127"/>
      <c r="T3" s="127" t="s">
        <v>15</v>
      </c>
      <c r="U3" s="127"/>
      <c r="V3" s="127"/>
      <c r="W3" s="127"/>
      <c r="X3" s="127" t="s">
        <v>16</v>
      </c>
      <c r="Y3" s="159" t="s">
        <v>17</v>
      </c>
    </row>
    <row r="4" spans="1:25" ht="51.75" customHeight="1">
      <c r="A4" s="127"/>
      <c r="B4" s="127"/>
      <c r="C4" s="127"/>
      <c r="D4" s="127"/>
      <c r="E4" s="127"/>
      <c r="F4" s="127"/>
      <c r="G4" s="127"/>
      <c r="H4" s="127"/>
      <c r="I4" s="127"/>
      <c r="J4" s="127"/>
      <c r="K4" s="127"/>
      <c r="L4" s="127"/>
      <c r="M4" s="127" t="s">
        <v>18</v>
      </c>
      <c r="N4" s="127" t="s">
        <v>19</v>
      </c>
      <c r="O4" s="127" t="s">
        <v>20</v>
      </c>
      <c r="P4" s="127" t="s">
        <v>21</v>
      </c>
      <c r="Q4" s="127" t="s">
        <v>22</v>
      </c>
      <c r="R4" s="127" t="s">
        <v>23</v>
      </c>
      <c r="S4" s="127" t="s">
        <v>24</v>
      </c>
      <c r="T4" s="127" t="s">
        <v>25</v>
      </c>
      <c r="U4" s="127" t="s">
        <v>26</v>
      </c>
      <c r="V4" s="127" t="s">
        <v>27</v>
      </c>
      <c r="W4" s="127" t="s">
        <v>28</v>
      </c>
      <c r="X4" s="127"/>
      <c r="Y4" s="160"/>
    </row>
    <row r="5" spans="1:25" ht="12.75">
      <c r="A5" s="128" t="s">
        <v>29</v>
      </c>
      <c r="B5" s="128" t="s">
        <v>30</v>
      </c>
      <c r="C5" s="128" t="s">
        <v>31</v>
      </c>
      <c r="D5" s="128" t="s">
        <v>32</v>
      </c>
      <c r="E5" s="128" t="s">
        <v>33</v>
      </c>
      <c r="F5" s="128" t="s">
        <v>34</v>
      </c>
      <c r="G5" s="128" t="s">
        <v>35</v>
      </c>
      <c r="H5" s="128" t="s">
        <v>36</v>
      </c>
      <c r="I5" s="128" t="s">
        <v>37</v>
      </c>
      <c r="J5" s="128" t="s">
        <v>38</v>
      </c>
      <c r="K5" s="128" t="s">
        <v>39</v>
      </c>
      <c r="L5" s="128" t="s">
        <v>40</v>
      </c>
      <c r="M5" s="128" t="s">
        <v>41</v>
      </c>
      <c r="N5" s="128" t="s">
        <v>42</v>
      </c>
      <c r="O5" s="128" t="s">
        <v>43</v>
      </c>
      <c r="P5" s="128" t="s">
        <v>44</v>
      </c>
      <c r="Q5" s="128" t="s">
        <v>45</v>
      </c>
      <c r="R5" s="128" t="s">
        <v>46</v>
      </c>
      <c r="S5" s="128" t="s">
        <v>47</v>
      </c>
      <c r="T5" s="128" t="s">
        <v>48</v>
      </c>
      <c r="U5" s="128" t="s">
        <v>49</v>
      </c>
      <c r="V5" s="128" t="s">
        <v>50</v>
      </c>
      <c r="W5" s="128" t="s">
        <v>51</v>
      </c>
      <c r="X5" s="128" t="s">
        <v>52</v>
      </c>
      <c r="Y5" s="128" t="s">
        <v>53</v>
      </c>
    </row>
    <row r="6" spans="1:25" ht="28.5" customHeight="1">
      <c r="A6" s="129" t="s">
        <v>54</v>
      </c>
      <c r="B6" s="130"/>
      <c r="C6" s="130"/>
      <c r="D6" s="130"/>
      <c r="E6" s="130"/>
      <c r="F6" s="130"/>
      <c r="G6" s="130"/>
      <c r="H6" s="130"/>
      <c r="I6" s="150"/>
      <c r="J6" s="151"/>
      <c r="K6" s="151"/>
      <c r="L6" s="152">
        <f>SUM(L7:L263)</f>
        <v>49287.475998999995</v>
      </c>
      <c r="M6" s="152">
        <f>SUM(M7:M263)</f>
        <v>37525.685999</v>
      </c>
      <c r="N6" s="153"/>
      <c r="O6" s="153"/>
      <c r="P6" s="154">
        <f>SUM(P7:P263)</f>
        <v>8918.2282</v>
      </c>
      <c r="Q6" s="154"/>
      <c r="R6" s="154"/>
      <c r="S6" s="154">
        <f>SUM(S7:S263)</f>
        <v>2843.5618</v>
      </c>
      <c r="T6" s="153"/>
      <c r="U6" s="153"/>
      <c r="V6" s="153"/>
      <c r="W6" s="153"/>
      <c r="X6" s="153"/>
      <c r="Y6" s="153"/>
    </row>
    <row r="7" spans="1:25" s="122" customFormat="1" ht="51">
      <c r="A7" s="128">
        <v>1</v>
      </c>
      <c r="B7" s="131" t="s">
        <v>55</v>
      </c>
      <c r="C7" s="131" t="s">
        <v>56</v>
      </c>
      <c r="D7" s="131" t="s">
        <v>57</v>
      </c>
      <c r="E7" s="131" t="s">
        <v>58</v>
      </c>
      <c r="F7" s="132" t="s">
        <v>59</v>
      </c>
      <c r="G7" s="132" t="s">
        <v>60</v>
      </c>
      <c r="H7" s="132" t="s">
        <v>61</v>
      </c>
      <c r="I7" s="132" t="s">
        <v>62</v>
      </c>
      <c r="J7" s="132" t="s">
        <v>63</v>
      </c>
      <c r="K7" s="132" t="s">
        <v>64</v>
      </c>
      <c r="L7" s="132">
        <v>36.25</v>
      </c>
      <c r="M7" s="132">
        <v>36.25</v>
      </c>
      <c r="N7" s="131" t="s">
        <v>65</v>
      </c>
      <c r="O7" s="131" t="s">
        <v>66</v>
      </c>
      <c r="P7" s="132"/>
      <c r="Q7" s="131"/>
      <c r="R7" s="131"/>
      <c r="S7" s="128"/>
      <c r="T7" s="128"/>
      <c r="U7" s="128"/>
      <c r="V7" s="128"/>
      <c r="W7" s="128"/>
      <c r="X7" s="128"/>
      <c r="Y7" s="161" t="s">
        <v>67</v>
      </c>
    </row>
    <row r="8" spans="1:25" ht="51">
      <c r="A8" s="128">
        <v>2</v>
      </c>
      <c r="B8" s="131" t="s">
        <v>55</v>
      </c>
      <c r="C8" s="131" t="s">
        <v>68</v>
      </c>
      <c r="D8" s="131" t="s">
        <v>69</v>
      </c>
      <c r="E8" s="131" t="s">
        <v>70</v>
      </c>
      <c r="F8" s="132" t="s">
        <v>71</v>
      </c>
      <c r="G8" s="132" t="s">
        <v>72</v>
      </c>
      <c r="H8" s="132" t="s">
        <v>61</v>
      </c>
      <c r="I8" s="132" t="s">
        <v>62</v>
      </c>
      <c r="J8" s="132" t="s">
        <v>63</v>
      </c>
      <c r="K8" s="132" t="s">
        <v>64</v>
      </c>
      <c r="L8" s="132">
        <v>50</v>
      </c>
      <c r="M8" s="132">
        <v>50</v>
      </c>
      <c r="N8" s="131" t="s">
        <v>65</v>
      </c>
      <c r="O8" s="131" t="s">
        <v>66</v>
      </c>
      <c r="P8" s="132"/>
      <c r="Q8" s="131"/>
      <c r="R8" s="131"/>
      <c r="S8" s="128"/>
      <c r="T8" s="128"/>
      <c r="U8" s="128"/>
      <c r="V8" s="128"/>
      <c r="W8" s="128"/>
      <c r="X8" s="128"/>
      <c r="Y8" s="161" t="s">
        <v>67</v>
      </c>
    </row>
    <row r="9" spans="1:25" ht="51">
      <c r="A9" s="128">
        <v>3</v>
      </c>
      <c r="B9" s="131" t="s">
        <v>55</v>
      </c>
      <c r="C9" s="131" t="s">
        <v>73</v>
      </c>
      <c r="D9" s="133" t="s">
        <v>74</v>
      </c>
      <c r="E9" s="134" t="s">
        <v>75</v>
      </c>
      <c r="F9" s="132" t="s">
        <v>76</v>
      </c>
      <c r="G9" s="132" t="s">
        <v>72</v>
      </c>
      <c r="H9" s="132" t="s">
        <v>61</v>
      </c>
      <c r="I9" s="132" t="s">
        <v>62</v>
      </c>
      <c r="J9" s="132" t="s">
        <v>63</v>
      </c>
      <c r="K9" s="132" t="s">
        <v>64</v>
      </c>
      <c r="L9" s="132">
        <v>17</v>
      </c>
      <c r="M9" s="132">
        <v>17</v>
      </c>
      <c r="N9" s="131" t="s">
        <v>65</v>
      </c>
      <c r="O9" s="131" t="s">
        <v>66</v>
      </c>
      <c r="P9" s="132"/>
      <c r="Q9" s="131"/>
      <c r="R9" s="131"/>
      <c r="S9" s="128"/>
      <c r="T9" s="128"/>
      <c r="U9" s="128"/>
      <c r="V9" s="128"/>
      <c r="W9" s="128"/>
      <c r="X9" s="128"/>
      <c r="Y9" s="161" t="s">
        <v>67</v>
      </c>
    </row>
    <row r="10" spans="1:25" ht="51">
      <c r="A10" s="128">
        <v>4</v>
      </c>
      <c r="B10" s="131" t="s">
        <v>55</v>
      </c>
      <c r="C10" s="131" t="s">
        <v>77</v>
      </c>
      <c r="D10" s="133" t="s">
        <v>78</v>
      </c>
      <c r="E10" s="134" t="s">
        <v>79</v>
      </c>
      <c r="F10" s="132" t="s">
        <v>80</v>
      </c>
      <c r="G10" s="132" t="s">
        <v>72</v>
      </c>
      <c r="H10" s="132" t="s">
        <v>61</v>
      </c>
      <c r="I10" s="132" t="s">
        <v>62</v>
      </c>
      <c r="J10" s="132" t="s">
        <v>63</v>
      </c>
      <c r="K10" s="132" t="s">
        <v>64</v>
      </c>
      <c r="L10" s="132">
        <v>11</v>
      </c>
      <c r="M10" s="132">
        <v>11</v>
      </c>
      <c r="N10" s="131" t="s">
        <v>65</v>
      </c>
      <c r="O10" s="131" t="s">
        <v>66</v>
      </c>
      <c r="P10" s="132"/>
      <c r="Q10" s="131"/>
      <c r="R10" s="131"/>
      <c r="S10" s="128"/>
      <c r="T10" s="128"/>
      <c r="U10" s="128"/>
      <c r="V10" s="128"/>
      <c r="W10" s="128"/>
      <c r="X10" s="128"/>
      <c r="Y10" s="161" t="s">
        <v>67</v>
      </c>
    </row>
    <row r="11" spans="1:25" ht="51">
      <c r="A11" s="128">
        <v>5</v>
      </c>
      <c r="B11" s="131" t="s">
        <v>55</v>
      </c>
      <c r="C11" s="131" t="s">
        <v>81</v>
      </c>
      <c r="D11" s="133" t="s">
        <v>82</v>
      </c>
      <c r="E11" s="134" t="s">
        <v>83</v>
      </c>
      <c r="F11" s="132" t="s">
        <v>84</v>
      </c>
      <c r="G11" s="132" t="s">
        <v>72</v>
      </c>
      <c r="H11" s="132" t="s">
        <v>61</v>
      </c>
      <c r="I11" s="132" t="s">
        <v>62</v>
      </c>
      <c r="J11" s="132" t="s">
        <v>63</v>
      </c>
      <c r="K11" s="132" t="s">
        <v>64</v>
      </c>
      <c r="L11" s="132">
        <v>15</v>
      </c>
      <c r="M11" s="132">
        <v>15</v>
      </c>
      <c r="N11" s="131" t="s">
        <v>65</v>
      </c>
      <c r="O11" s="131" t="s">
        <v>66</v>
      </c>
      <c r="P11" s="132"/>
      <c r="Q11" s="131"/>
      <c r="R11" s="131"/>
      <c r="S11" s="128"/>
      <c r="T11" s="128"/>
      <c r="U11" s="128"/>
      <c r="V11" s="128"/>
      <c r="W11" s="128"/>
      <c r="X11" s="128"/>
      <c r="Y11" s="161" t="s">
        <v>67</v>
      </c>
    </row>
    <row r="12" spans="1:25" ht="51">
      <c r="A12" s="128">
        <v>6</v>
      </c>
      <c r="B12" s="131" t="s">
        <v>55</v>
      </c>
      <c r="C12" s="135" t="s">
        <v>85</v>
      </c>
      <c r="D12" s="135" t="s">
        <v>86</v>
      </c>
      <c r="E12" s="135" t="s">
        <v>87</v>
      </c>
      <c r="F12" s="136" t="s">
        <v>88</v>
      </c>
      <c r="G12" s="132" t="s">
        <v>72</v>
      </c>
      <c r="H12" s="132" t="s">
        <v>61</v>
      </c>
      <c r="I12" s="132" t="s">
        <v>62</v>
      </c>
      <c r="J12" s="132" t="s">
        <v>63</v>
      </c>
      <c r="K12" s="132" t="s">
        <v>64</v>
      </c>
      <c r="L12" s="155">
        <v>10</v>
      </c>
      <c r="M12" s="155">
        <v>10</v>
      </c>
      <c r="N12" s="131" t="s">
        <v>65</v>
      </c>
      <c r="O12" s="131" t="s">
        <v>66</v>
      </c>
      <c r="P12" s="132"/>
      <c r="Q12" s="131"/>
      <c r="R12" s="131"/>
      <c r="S12" s="128"/>
      <c r="T12" s="128"/>
      <c r="U12" s="128"/>
      <c r="V12" s="128"/>
      <c r="W12" s="128"/>
      <c r="X12" s="128"/>
      <c r="Y12" s="161" t="s">
        <v>67</v>
      </c>
    </row>
    <row r="13" spans="1:25" ht="51">
      <c r="A13" s="128">
        <v>7</v>
      </c>
      <c r="B13" s="131" t="s">
        <v>55</v>
      </c>
      <c r="C13" s="137" t="s">
        <v>89</v>
      </c>
      <c r="D13" s="135" t="s">
        <v>90</v>
      </c>
      <c r="E13" s="135" t="s">
        <v>91</v>
      </c>
      <c r="F13" s="136" t="s">
        <v>92</v>
      </c>
      <c r="G13" s="132" t="s">
        <v>72</v>
      </c>
      <c r="H13" s="132" t="s">
        <v>61</v>
      </c>
      <c r="I13" s="132" t="s">
        <v>62</v>
      </c>
      <c r="J13" s="132" t="s">
        <v>63</v>
      </c>
      <c r="K13" s="132" t="s">
        <v>64</v>
      </c>
      <c r="L13" s="155">
        <v>10</v>
      </c>
      <c r="M13" s="155">
        <v>10</v>
      </c>
      <c r="N13" s="131" t="s">
        <v>65</v>
      </c>
      <c r="O13" s="131" t="s">
        <v>66</v>
      </c>
      <c r="P13" s="132"/>
      <c r="Q13" s="131"/>
      <c r="R13" s="131"/>
      <c r="S13" s="128"/>
      <c r="T13" s="128"/>
      <c r="U13" s="128"/>
      <c r="V13" s="128"/>
      <c r="W13" s="128"/>
      <c r="X13" s="128"/>
      <c r="Y13" s="161" t="s">
        <v>67</v>
      </c>
    </row>
    <row r="14" spans="1:25" ht="51">
      <c r="A14" s="128">
        <v>8</v>
      </c>
      <c r="B14" s="131" t="s">
        <v>55</v>
      </c>
      <c r="C14" s="138" t="s">
        <v>93</v>
      </c>
      <c r="D14" s="138" t="s">
        <v>94</v>
      </c>
      <c r="E14" s="138" t="s">
        <v>95</v>
      </c>
      <c r="F14" s="139" t="s">
        <v>96</v>
      </c>
      <c r="G14" s="132" t="s">
        <v>72</v>
      </c>
      <c r="H14" s="132" t="s">
        <v>61</v>
      </c>
      <c r="I14" s="132" t="s">
        <v>62</v>
      </c>
      <c r="J14" s="132" t="s">
        <v>63</v>
      </c>
      <c r="K14" s="132" t="s">
        <v>64</v>
      </c>
      <c r="L14" s="139">
        <v>10</v>
      </c>
      <c r="M14" s="139">
        <v>10</v>
      </c>
      <c r="N14" s="131" t="s">
        <v>65</v>
      </c>
      <c r="O14" s="131" t="s">
        <v>66</v>
      </c>
      <c r="P14" s="132"/>
      <c r="Q14" s="131"/>
      <c r="R14" s="131"/>
      <c r="S14" s="128"/>
      <c r="T14" s="128"/>
      <c r="U14" s="128"/>
      <c r="V14" s="128"/>
      <c r="W14" s="128"/>
      <c r="X14" s="128"/>
      <c r="Y14" s="161" t="s">
        <v>67</v>
      </c>
    </row>
    <row r="15" spans="1:25" ht="51">
      <c r="A15" s="128">
        <v>9</v>
      </c>
      <c r="B15" s="131" t="s">
        <v>55</v>
      </c>
      <c r="C15" s="135" t="s">
        <v>97</v>
      </c>
      <c r="D15" s="135" t="s">
        <v>98</v>
      </c>
      <c r="E15" s="135" t="s">
        <v>99</v>
      </c>
      <c r="F15" s="136" t="s">
        <v>100</v>
      </c>
      <c r="G15" s="132" t="s">
        <v>72</v>
      </c>
      <c r="H15" s="132" t="s">
        <v>61</v>
      </c>
      <c r="I15" s="132" t="s">
        <v>62</v>
      </c>
      <c r="J15" s="132" t="s">
        <v>63</v>
      </c>
      <c r="K15" s="132" t="s">
        <v>64</v>
      </c>
      <c r="L15" s="155">
        <v>10</v>
      </c>
      <c r="M15" s="155">
        <v>10</v>
      </c>
      <c r="N15" s="131" t="s">
        <v>65</v>
      </c>
      <c r="O15" s="131" t="s">
        <v>66</v>
      </c>
      <c r="P15" s="132"/>
      <c r="Q15" s="131"/>
      <c r="R15" s="131"/>
      <c r="S15" s="128"/>
      <c r="T15" s="128"/>
      <c r="U15" s="128"/>
      <c r="V15" s="128"/>
      <c r="W15" s="128"/>
      <c r="X15" s="128"/>
      <c r="Y15" s="161" t="s">
        <v>67</v>
      </c>
    </row>
    <row r="16" spans="1:25" ht="51">
      <c r="A16" s="128">
        <v>10</v>
      </c>
      <c r="B16" s="131" t="s">
        <v>55</v>
      </c>
      <c r="C16" s="135" t="s">
        <v>101</v>
      </c>
      <c r="D16" s="135" t="s">
        <v>102</v>
      </c>
      <c r="E16" s="135" t="s">
        <v>103</v>
      </c>
      <c r="F16" s="136" t="s">
        <v>104</v>
      </c>
      <c r="G16" s="132" t="s">
        <v>72</v>
      </c>
      <c r="H16" s="132" t="s">
        <v>61</v>
      </c>
      <c r="I16" s="132" t="s">
        <v>62</v>
      </c>
      <c r="J16" s="132" t="s">
        <v>63</v>
      </c>
      <c r="K16" s="132" t="s">
        <v>64</v>
      </c>
      <c r="L16" s="155">
        <v>10</v>
      </c>
      <c r="M16" s="155">
        <v>10</v>
      </c>
      <c r="N16" s="131" t="s">
        <v>65</v>
      </c>
      <c r="O16" s="131" t="s">
        <v>66</v>
      </c>
      <c r="P16" s="132"/>
      <c r="Q16" s="131"/>
      <c r="R16" s="131"/>
      <c r="S16" s="128"/>
      <c r="T16" s="128"/>
      <c r="U16" s="128"/>
      <c r="V16" s="128"/>
      <c r="W16" s="128"/>
      <c r="X16" s="128"/>
      <c r="Y16" s="161" t="s">
        <v>67</v>
      </c>
    </row>
    <row r="17" spans="1:25" ht="51">
      <c r="A17" s="128">
        <v>11</v>
      </c>
      <c r="B17" s="131" t="s">
        <v>55</v>
      </c>
      <c r="C17" s="135" t="s">
        <v>105</v>
      </c>
      <c r="D17" s="135" t="s">
        <v>106</v>
      </c>
      <c r="E17" s="135" t="s">
        <v>107</v>
      </c>
      <c r="F17" s="136" t="s">
        <v>108</v>
      </c>
      <c r="G17" s="132" t="s">
        <v>72</v>
      </c>
      <c r="H17" s="132" t="s">
        <v>61</v>
      </c>
      <c r="I17" s="132" t="s">
        <v>62</v>
      </c>
      <c r="J17" s="132" t="s">
        <v>63</v>
      </c>
      <c r="K17" s="132" t="s">
        <v>64</v>
      </c>
      <c r="L17" s="155">
        <v>10</v>
      </c>
      <c r="M17" s="155">
        <v>10</v>
      </c>
      <c r="N17" s="131" t="s">
        <v>65</v>
      </c>
      <c r="O17" s="131" t="s">
        <v>66</v>
      </c>
      <c r="P17" s="132"/>
      <c r="Q17" s="131"/>
      <c r="R17" s="131"/>
      <c r="S17" s="128"/>
      <c r="T17" s="128"/>
      <c r="U17" s="128"/>
      <c r="V17" s="128"/>
      <c r="W17" s="128"/>
      <c r="X17" s="128"/>
      <c r="Y17" s="161" t="s">
        <v>67</v>
      </c>
    </row>
    <row r="18" spans="1:25" ht="51">
      <c r="A18" s="128">
        <v>12</v>
      </c>
      <c r="B18" s="131" t="s">
        <v>55</v>
      </c>
      <c r="C18" s="140" t="s">
        <v>109</v>
      </c>
      <c r="D18" s="140" t="s">
        <v>110</v>
      </c>
      <c r="E18" s="131" t="s">
        <v>111</v>
      </c>
      <c r="F18" s="140" t="s">
        <v>112</v>
      </c>
      <c r="G18" s="132" t="s">
        <v>72</v>
      </c>
      <c r="H18" s="132" t="s">
        <v>61</v>
      </c>
      <c r="I18" s="132" t="s">
        <v>62</v>
      </c>
      <c r="J18" s="132" t="s">
        <v>63</v>
      </c>
      <c r="K18" s="132" t="s">
        <v>64</v>
      </c>
      <c r="L18" s="156">
        <v>5</v>
      </c>
      <c r="M18" s="156">
        <v>5</v>
      </c>
      <c r="N18" s="131" t="s">
        <v>65</v>
      </c>
      <c r="O18" s="131" t="s">
        <v>66</v>
      </c>
      <c r="P18" s="132"/>
      <c r="Q18" s="131"/>
      <c r="R18" s="131"/>
      <c r="S18" s="128"/>
      <c r="T18" s="128"/>
      <c r="U18" s="128"/>
      <c r="V18" s="128"/>
      <c r="W18" s="128"/>
      <c r="X18" s="128"/>
      <c r="Y18" s="161" t="s">
        <v>67</v>
      </c>
    </row>
    <row r="19" spans="1:25" ht="51">
      <c r="A19" s="128">
        <v>13</v>
      </c>
      <c r="B19" s="131" t="s">
        <v>55</v>
      </c>
      <c r="C19" s="140" t="s">
        <v>113</v>
      </c>
      <c r="D19" s="140" t="s">
        <v>114</v>
      </c>
      <c r="E19" s="131" t="s">
        <v>115</v>
      </c>
      <c r="F19" s="140" t="s">
        <v>116</v>
      </c>
      <c r="G19" s="132" t="s">
        <v>72</v>
      </c>
      <c r="H19" s="132" t="s">
        <v>61</v>
      </c>
      <c r="I19" s="132" t="s">
        <v>62</v>
      </c>
      <c r="J19" s="132" t="s">
        <v>63</v>
      </c>
      <c r="K19" s="132" t="s">
        <v>64</v>
      </c>
      <c r="L19" s="156">
        <v>15</v>
      </c>
      <c r="M19" s="156">
        <v>15</v>
      </c>
      <c r="N19" s="131" t="s">
        <v>65</v>
      </c>
      <c r="O19" s="131" t="s">
        <v>66</v>
      </c>
      <c r="P19" s="132"/>
      <c r="Q19" s="131"/>
      <c r="R19" s="131"/>
      <c r="S19" s="128"/>
      <c r="T19" s="128"/>
      <c r="U19" s="128"/>
      <c r="V19" s="128"/>
      <c r="W19" s="128"/>
      <c r="X19" s="128"/>
      <c r="Y19" s="161" t="s">
        <v>67</v>
      </c>
    </row>
    <row r="20" spans="1:25" ht="51">
      <c r="A20" s="128">
        <v>14</v>
      </c>
      <c r="B20" s="131" t="s">
        <v>55</v>
      </c>
      <c r="C20" s="140" t="s">
        <v>117</v>
      </c>
      <c r="D20" s="140" t="s">
        <v>114</v>
      </c>
      <c r="E20" s="131" t="s">
        <v>118</v>
      </c>
      <c r="F20" s="140" t="s">
        <v>119</v>
      </c>
      <c r="G20" s="132" t="s">
        <v>72</v>
      </c>
      <c r="H20" s="132" t="s">
        <v>61</v>
      </c>
      <c r="I20" s="132" t="s">
        <v>62</v>
      </c>
      <c r="J20" s="132" t="s">
        <v>63</v>
      </c>
      <c r="K20" s="132" t="s">
        <v>64</v>
      </c>
      <c r="L20" s="156">
        <v>10</v>
      </c>
      <c r="M20" s="156">
        <v>10</v>
      </c>
      <c r="N20" s="131" t="s">
        <v>65</v>
      </c>
      <c r="O20" s="131" t="s">
        <v>66</v>
      </c>
      <c r="P20" s="132"/>
      <c r="Q20" s="131"/>
      <c r="R20" s="131"/>
      <c r="S20" s="128"/>
      <c r="T20" s="128"/>
      <c r="U20" s="128"/>
      <c r="V20" s="128"/>
      <c r="W20" s="128"/>
      <c r="X20" s="128"/>
      <c r="Y20" s="161" t="s">
        <v>67</v>
      </c>
    </row>
    <row r="21" spans="1:25" ht="51">
      <c r="A21" s="128">
        <v>15</v>
      </c>
      <c r="B21" s="131" t="s">
        <v>55</v>
      </c>
      <c r="C21" s="140" t="s">
        <v>120</v>
      </c>
      <c r="D21" s="140" t="s">
        <v>121</v>
      </c>
      <c r="E21" s="131" t="s">
        <v>122</v>
      </c>
      <c r="F21" s="140" t="s">
        <v>123</v>
      </c>
      <c r="G21" s="132" t="s">
        <v>72</v>
      </c>
      <c r="H21" s="132" t="s">
        <v>61</v>
      </c>
      <c r="I21" s="132" t="s">
        <v>62</v>
      </c>
      <c r="J21" s="132" t="s">
        <v>63</v>
      </c>
      <c r="K21" s="132" t="s">
        <v>64</v>
      </c>
      <c r="L21" s="156">
        <v>15</v>
      </c>
      <c r="M21" s="156">
        <v>15</v>
      </c>
      <c r="N21" s="131" t="s">
        <v>65</v>
      </c>
      <c r="O21" s="131" t="s">
        <v>66</v>
      </c>
      <c r="P21" s="132"/>
      <c r="Q21" s="131"/>
      <c r="R21" s="131"/>
      <c r="S21" s="128"/>
      <c r="T21" s="128"/>
      <c r="U21" s="128"/>
      <c r="V21" s="128"/>
      <c r="W21" s="128"/>
      <c r="X21" s="128"/>
      <c r="Y21" s="161" t="s">
        <v>67</v>
      </c>
    </row>
    <row r="22" spans="1:25" ht="51">
      <c r="A22" s="128">
        <v>16</v>
      </c>
      <c r="B22" s="131" t="s">
        <v>55</v>
      </c>
      <c r="C22" s="140" t="s">
        <v>124</v>
      </c>
      <c r="D22" s="140" t="s">
        <v>125</v>
      </c>
      <c r="E22" s="131" t="s">
        <v>126</v>
      </c>
      <c r="F22" s="140" t="s">
        <v>123</v>
      </c>
      <c r="G22" s="132" t="s">
        <v>72</v>
      </c>
      <c r="H22" s="132" t="s">
        <v>61</v>
      </c>
      <c r="I22" s="132" t="s">
        <v>62</v>
      </c>
      <c r="J22" s="132" t="s">
        <v>63</v>
      </c>
      <c r="K22" s="132" t="s">
        <v>64</v>
      </c>
      <c r="L22" s="156">
        <v>20</v>
      </c>
      <c r="M22" s="156">
        <v>20</v>
      </c>
      <c r="N22" s="131" t="s">
        <v>65</v>
      </c>
      <c r="O22" s="131" t="s">
        <v>66</v>
      </c>
      <c r="P22" s="132"/>
      <c r="Q22" s="131"/>
      <c r="R22" s="131"/>
      <c r="S22" s="128"/>
      <c r="T22" s="128"/>
      <c r="U22" s="128"/>
      <c r="V22" s="128"/>
      <c r="W22" s="128"/>
      <c r="X22" s="128"/>
      <c r="Y22" s="161" t="s">
        <v>67</v>
      </c>
    </row>
    <row r="23" spans="1:25" ht="51">
      <c r="A23" s="128">
        <v>17</v>
      </c>
      <c r="B23" s="131" t="s">
        <v>55</v>
      </c>
      <c r="C23" s="140" t="s">
        <v>127</v>
      </c>
      <c r="D23" s="140" t="s">
        <v>121</v>
      </c>
      <c r="E23" s="131" t="s">
        <v>128</v>
      </c>
      <c r="F23" s="140" t="s">
        <v>123</v>
      </c>
      <c r="G23" s="132" t="s">
        <v>72</v>
      </c>
      <c r="H23" s="132" t="s">
        <v>61</v>
      </c>
      <c r="I23" s="132" t="s">
        <v>62</v>
      </c>
      <c r="J23" s="132" t="s">
        <v>63</v>
      </c>
      <c r="K23" s="132" t="s">
        <v>64</v>
      </c>
      <c r="L23" s="156">
        <v>12</v>
      </c>
      <c r="M23" s="156">
        <v>12</v>
      </c>
      <c r="N23" s="131" t="s">
        <v>65</v>
      </c>
      <c r="O23" s="131" t="s">
        <v>66</v>
      </c>
      <c r="P23" s="132"/>
      <c r="Q23" s="131"/>
      <c r="R23" s="131"/>
      <c r="S23" s="128"/>
      <c r="T23" s="128"/>
      <c r="U23" s="128"/>
      <c r="V23" s="128"/>
      <c r="W23" s="128"/>
      <c r="X23" s="128"/>
      <c r="Y23" s="161" t="s">
        <v>67</v>
      </c>
    </row>
    <row r="24" spans="1:25" ht="51">
      <c r="A24" s="128">
        <v>18</v>
      </c>
      <c r="B24" s="131" t="s">
        <v>55</v>
      </c>
      <c r="C24" s="141" t="s">
        <v>129</v>
      </c>
      <c r="D24" s="140" t="s">
        <v>130</v>
      </c>
      <c r="E24" s="141" t="s">
        <v>131</v>
      </c>
      <c r="F24" s="142" t="s">
        <v>132</v>
      </c>
      <c r="G24" s="132" t="s">
        <v>72</v>
      </c>
      <c r="H24" s="132" t="s">
        <v>61</v>
      </c>
      <c r="I24" s="132" t="s">
        <v>62</v>
      </c>
      <c r="J24" s="132" t="s">
        <v>63</v>
      </c>
      <c r="K24" s="132" t="s">
        <v>64</v>
      </c>
      <c r="L24" s="142">
        <v>10</v>
      </c>
      <c r="M24" s="142">
        <v>10</v>
      </c>
      <c r="N24" s="131" t="s">
        <v>65</v>
      </c>
      <c r="O24" s="131" t="s">
        <v>66</v>
      </c>
      <c r="P24" s="132"/>
      <c r="Q24" s="131"/>
      <c r="R24" s="131"/>
      <c r="S24" s="128"/>
      <c r="T24" s="128"/>
      <c r="U24" s="128"/>
      <c r="V24" s="128"/>
      <c r="W24" s="128"/>
      <c r="X24" s="128"/>
      <c r="Y24" s="161" t="s">
        <v>67</v>
      </c>
    </row>
    <row r="25" spans="1:25" ht="51">
      <c r="A25" s="128">
        <v>19</v>
      </c>
      <c r="B25" s="131" t="s">
        <v>55</v>
      </c>
      <c r="C25" s="141" t="s">
        <v>133</v>
      </c>
      <c r="D25" s="141" t="s">
        <v>134</v>
      </c>
      <c r="E25" s="141" t="s">
        <v>135</v>
      </c>
      <c r="F25" s="142" t="s">
        <v>136</v>
      </c>
      <c r="G25" s="132" t="s">
        <v>72</v>
      </c>
      <c r="H25" s="132" t="s">
        <v>61</v>
      </c>
      <c r="I25" s="132" t="s">
        <v>62</v>
      </c>
      <c r="J25" s="132" t="s">
        <v>63</v>
      </c>
      <c r="K25" s="132" t="s">
        <v>64</v>
      </c>
      <c r="L25" s="142">
        <v>8</v>
      </c>
      <c r="M25" s="142">
        <v>8</v>
      </c>
      <c r="N25" s="131" t="s">
        <v>65</v>
      </c>
      <c r="O25" s="131" t="s">
        <v>66</v>
      </c>
      <c r="P25" s="132"/>
      <c r="Q25" s="131"/>
      <c r="R25" s="131"/>
      <c r="S25" s="128"/>
      <c r="T25" s="128"/>
      <c r="U25" s="128"/>
      <c r="V25" s="128"/>
      <c r="W25" s="128"/>
      <c r="X25" s="128"/>
      <c r="Y25" s="161" t="s">
        <v>67</v>
      </c>
    </row>
    <row r="26" spans="1:25" ht="51">
      <c r="A26" s="128">
        <v>20</v>
      </c>
      <c r="B26" s="131" t="s">
        <v>55</v>
      </c>
      <c r="C26" s="141" t="s">
        <v>137</v>
      </c>
      <c r="D26" s="141" t="s">
        <v>138</v>
      </c>
      <c r="E26" s="141" t="s">
        <v>139</v>
      </c>
      <c r="F26" s="142" t="s">
        <v>140</v>
      </c>
      <c r="G26" s="132" t="s">
        <v>72</v>
      </c>
      <c r="H26" s="132" t="s">
        <v>61</v>
      </c>
      <c r="I26" s="132" t="s">
        <v>62</v>
      </c>
      <c r="J26" s="132" t="s">
        <v>63</v>
      </c>
      <c r="K26" s="132" t="s">
        <v>64</v>
      </c>
      <c r="L26" s="142">
        <v>10</v>
      </c>
      <c r="M26" s="142">
        <v>10</v>
      </c>
      <c r="N26" s="131" t="s">
        <v>65</v>
      </c>
      <c r="O26" s="131" t="s">
        <v>66</v>
      </c>
      <c r="P26" s="132"/>
      <c r="Q26" s="131"/>
      <c r="R26" s="131"/>
      <c r="S26" s="128"/>
      <c r="T26" s="128"/>
      <c r="U26" s="128"/>
      <c r="V26" s="128"/>
      <c r="W26" s="128"/>
      <c r="X26" s="128"/>
      <c r="Y26" s="161" t="s">
        <v>67</v>
      </c>
    </row>
    <row r="27" spans="1:25" ht="51">
      <c r="A27" s="128">
        <v>21</v>
      </c>
      <c r="B27" s="131" t="s">
        <v>55</v>
      </c>
      <c r="C27" s="131" t="s">
        <v>141</v>
      </c>
      <c r="D27" s="133" t="s">
        <v>142</v>
      </c>
      <c r="E27" s="134" t="s">
        <v>143</v>
      </c>
      <c r="F27" s="132" t="s">
        <v>144</v>
      </c>
      <c r="G27" s="132" t="s">
        <v>72</v>
      </c>
      <c r="H27" s="132" t="s">
        <v>61</v>
      </c>
      <c r="I27" s="132" t="s">
        <v>62</v>
      </c>
      <c r="J27" s="132" t="s">
        <v>63</v>
      </c>
      <c r="K27" s="132" t="s">
        <v>64</v>
      </c>
      <c r="L27" s="132">
        <v>10</v>
      </c>
      <c r="M27" s="132">
        <v>10</v>
      </c>
      <c r="N27" s="131" t="s">
        <v>65</v>
      </c>
      <c r="O27" s="131" t="s">
        <v>66</v>
      </c>
      <c r="P27" s="132"/>
      <c r="Q27" s="131"/>
      <c r="R27" s="131"/>
      <c r="S27" s="128"/>
      <c r="T27" s="128"/>
      <c r="U27" s="128"/>
      <c r="V27" s="128"/>
      <c r="W27" s="128"/>
      <c r="X27" s="128"/>
      <c r="Y27" s="161" t="s">
        <v>67</v>
      </c>
    </row>
    <row r="28" spans="1:25" ht="51">
      <c r="A28" s="128">
        <v>22</v>
      </c>
      <c r="B28" s="131" t="s">
        <v>55</v>
      </c>
      <c r="C28" s="131" t="s">
        <v>145</v>
      </c>
      <c r="D28" s="133" t="s">
        <v>142</v>
      </c>
      <c r="E28" s="134" t="s">
        <v>146</v>
      </c>
      <c r="F28" s="132" t="s">
        <v>147</v>
      </c>
      <c r="G28" s="132" t="s">
        <v>72</v>
      </c>
      <c r="H28" s="132" t="s">
        <v>61</v>
      </c>
      <c r="I28" s="132" t="s">
        <v>62</v>
      </c>
      <c r="J28" s="132" t="s">
        <v>63</v>
      </c>
      <c r="K28" s="132" t="s">
        <v>64</v>
      </c>
      <c r="L28" s="132">
        <v>10</v>
      </c>
      <c r="M28" s="132">
        <v>10</v>
      </c>
      <c r="N28" s="131" t="s">
        <v>65</v>
      </c>
      <c r="O28" s="131" t="s">
        <v>66</v>
      </c>
      <c r="P28" s="132"/>
      <c r="Q28" s="131"/>
      <c r="R28" s="131"/>
      <c r="S28" s="128"/>
      <c r="T28" s="128"/>
      <c r="U28" s="128"/>
      <c r="V28" s="128"/>
      <c r="W28" s="128"/>
      <c r="X28" s="128"/>
      <c r="Y28" s="161" t="s">
        <v>67</v>
      </c>
    </row>
    <row r="29" spans="1:25" ht="51">
      <c r="A29" s="128">
        <v>23</v>
      </c>
      <c r="B29" s="131" t="s">
        <v>55</v>
      </c>
      <c r="C29" s="131" t="s">
        <v>148</v>
      </c>
      <c r="D29" s="133" t="s">
        <v>142</v>
      </c>
      <c r="E29" s="134" t="s">
        <v>149</v>
      </c>
      <c r="F29" s="132" t="s">
        <v>150</v>
      </c>
      <c r="G29" s="132" t="s">
        <v>72</v>
      </c>
      <c r="H29" s="132" t="s">
        <v>61</v>
      </c>
      <c r="I29" s="132" t="s">
        <v>62</v>
      </c>
      <c r="J29" s="132" t="s">
        <v>63</v>
      </c>
      <c r="K29" s="132" t="s">
        <v>64</v>
      </c>
      <c r="L29" s="132">
        <v>5</v>
      </c>
      <c r="M29" s="132">
        <v>5</v>
      </c>
      <c r="N29" s="131" t="s">
        <v>65</v>
      </c>
      <c r="O29" s="131" t="s">
        <v>66</v>
      </c>
      <c r="P29" s="132"/>
      <c r="Q29" s="131"/>
      <c r="R29" s="131"/>
      <c r="S29" s="128"/>
      <c r="T29" s="128"/>
      <c r="U29" s="128"/>
      <c r="V29" s="128"/>
      <c r="W29" s="128"/>
      <c r="X29" s="128"/>
      <c r="Y29" s="161" t="s">
        <v>67</v>
      </c>
    </row>
    <row r="30" spans="1:25" ht="51">
      <c r="A30" s="128">
        <v>24</v>
      </c>
      <c r="B30" s="131" t="s">
        <v>55</v>
      </c>
      <c r="C30" s="131" t="s">
        <v>151</v>
      </c>
      <c r="D30" s="133" t="s">
        <v>142</v>
      </c>
      <c r="E30" s="134" t="s">
        <v>83</v>
      </c>
      <c r="F30" s="132" t="s">
        <v>152</v>
      </c>
      <c r="G30" s="132" t="s">
        <v>72</v>
      </c>
      <c r="H30" s="132" t="s">
        <v>61</v>
      </c>
      <c r="I30" s="132" t="s">
        <v>62</v>
      </c>
      <c r="J30" s="132" t="s">
        <v>63</v>
      </c>
      <c r="K30" s="132" t="s">
        <v>64</v>
      </c>
      <c r="L30" s="132">
        <v>5</v>
      </c>
      <c r="M30" s="132">
        <v>5</v>
      </c>
      <c r="N30" s="131" t="s">
        <v>65</v>
      </c>
      <c r="O30" s="131" t="s">
        <v>66</v>
      </c>
      <c r="P30" s="132"/>
      <c r="Q30" s="131"/>
      <c r="R30" s="131"/>
      <c r="S30" s="128"/>
      <c r="T30" s="128"/>
      <c r="U30" s="128"/>
      <c r="V30" s="128"/>
      <c r="W30" s="128"/>
      <c r="X30" s="128"/>
      <c r="Y30" s="161" t="s">
        <v>67</v>
      </c>
    </row>
    <row r="31" spans="1:25" ht="51">
      <c r="A31" s="128">
        <v>25</v>
      </c>
      <c r="B31" s="131" t="s">
        <v>55</v>
      </c>
      <c r="C31" s="131" t="s">
        <v>153</v>
      </c>
      <c r="D31" s="133" t="s">
        <v>142</v>
      </c>
      <c r="E31" s="134" t="s">
        <v>154</v>
      </c>
      <c r="F31" s="132" t="s">
        <v>155</v>
      </c>
      <c r="G31" s="132" t="s">
        <v>72</v>
      </c>
      <c r="H31" s="132" t="s">
        <v>61</v>
      </c>
      <c r="I31" s="132" t="s">
        <v>62</v>
      </c>
      <c r="J31" s="132" t="s">
        <v>63</v>
      </c>
      <c r="K31" s="132" t="s">
        <v>64</v>
      </c>
      <c r="L31" s="132">
        <v>6</v>
      </c>
      <c r="M31" s="132">
        <v>6</v>
      </c>
      <c r="N31" s="131" t="s">
        <v>65</v>
      </c>
      <c r="O31" s="131" t="s">
        <v>66</v>
      </c>
      <c r="P31" s="132"/>
      <c r="Q31" s="131"/>
      <c r="R31" s="131"/>
      <c r="S31" s="128"/>
      <c r="T31" s="128"/>
      <c r="U31" s="128"/>
      <c r="V31" s="128"/>
      <c r="W31" s="128"/>
      <c r="X31" s="128"/>
      <c r="Y31" s="161" t="s">
        <v>67</v>
      </c>
    </row>
    <row r="32" spans="1:25" ht="51">
      <c r="A32" s="128">
        <v>26</v>
      </c>
      <c r="B32" s="131" t="s">
        <v>55</v>
      </c>
      <c r="C32" s="131" t="s">
        <v>156</v>
      </c>
      <c r="D32" s="133" t="s">
        <v>142</v>
      </c>
      <c r="E32" s="134" t="s">
        <v>157</v>
      </c>
      <c r="F32" s="132" t="s">
        <v>158</v>
      </c>
      <c r="G32" s="132" t="s">
        <v>72</v>
      </c>
      <c r="H32" s="132" t="s">
        <v>61</v>
      </c>
      <c r="I32" s="132" t="s">
        <v>62</v>
      </c>
      <c r="J32" s="132" t="s">
        <v>63</v>
      </c>
      <c r="K32" s="132" t="s">
        <v>64</v>
      </c>
      <c r="L32" s="132">
        <v>2</v>
      </c>
      <c r="M32" s="132">
        <v>2</v>
      </c>
      <c r="N32" s="131" t="s">
        <v>65</v>
      </c>
      <c r="O32" s="131" t="s">
        <v>66</v>
      </c>
      <c r="P32" s="132"/>
      <c r="Q32" s="131"/>
      <c r="R32" s="131"/>
      <c r="S32" s="128"/>
      <c r="T32" s="128"/>
      <c r="U32" s="128"/>
      <c r="V32" s="128"/>
      <c r="W32" s="128"/>
      <c r="X32" s="128"/>
      <c r="Y32" s="161" t="s">
        <v>67</v>
      </c>
    </row>
    <row r="33" spans="1:25" ht="51">
      <c r="A33" s="128">
        <v>27</v>
      </c>
      <c r="B33" s="131" t="s">
        <v>55</v>
      </c>
      <c r="C33" s="143" t="s">
        <v>159</v>
      </c>
      <c r="D33" s="143" t="s">
        <v>98</v>
      </c>
      <c r="E33" s="144" t="s">
        <v>160</v>
      </c>
      <c r="F33" s="145" t="s">
        <v>161</v>
      </c>
      <c r="G33" s="132" t="s">
        <v>72</v>
      </c>
      <c r="H33" s="132" t="s">
        <v>61</v>
      </c>
      <c r="I33" s="132" t="s">
        <v>62</v>
      </c>
      <c r="J33" s="132" t="s">
        <v>63</v>
      </c>
      <c r="K33" s="132" t="s">
        <v>64</v>
      </c>
      <c r="L33" s="145">
        <v>10</v>
      </c>
      <c r="M33" s="145">
        <v>10</v>
      </c>
      <c r="N33" s="131" t="s">
        <v>65</v>
      </c>
      <c r="O33" s="131" t="s">
        <v>66</v>
      </c>
      <c r="P33" s="132"/>
      <c r="Q33" s="131"/>
      <c r="R33" s="131"/>
      <c r="S33" s="128"/>
      <c r="T33" s="128"/>
      <c r="U33" s="128"/>
      <c r="V33" s="128"/>
      <c r="W33" s="128"/>
      <c r="X33" s="128"/>
      <c r="Y33" s="161" t="s">
        <v>67</v>
      </c>
    </row>
    <row r="34" spans="1:25" ht="51">
      <c r="A34" s="128">
        <v>28</v>
      </c>
      <c r="B34" s="131" t="s">
        <v>55</v>
      </c>
      <c r="C34" s="143" t="s">
        <v>162</v>
      </c>
      <c r="D34" s="143" t="s">
        <v>98</v>
      </c>
      <c r="E34" s="144" t="s">
        <v>163</v>
      </c>
      <c r="F34" s="145" t="s">
        <v>164</v>
      </c>
      <c r="G34" s="132" t="s">
        <v>72</v>
      </c>
      <c r="H34" s="132" t="s">
        <v>61</v>
      </c>
      <c r="I34" s="132" t="s">
        <v>62</v>
      </c>
      <c r="J34" s="132" t="s">
        <v>63</v>
      </c>
      <c r="K34" s="132" t="s">
        <v>64</v>
      </c>
      <c r="L34" s="145">
        <v>12</v>
      </c>
      <c r="M34" s="145">
        <v>12</v>
      </c>
      <c r="N34" s="131" t="s">
        <v>65</v>
      </c>
      <c r="O34" s="131" t="s">
        <v>66</v>
      </c>
      <c r="P34" s="157"/>
      <c r="Q34" s="158"/>
      <c r="R34" s="158"/>
      <c r="S34" s="128"/>
      <c r="T34" s="128"/>
      <c r="U34" s="128"/>
      <c r="V34" s="128"/>
      <c r="W34" s="128"/>
      <c r="X34" s="128"/>
      <c r="Y34" s="161" t="s">
        <v>67</v>
      </c>
    </row>
    <row r="35" spans="1:25" ht="51">
      <c r="A35" s="128">
        <v>29</v>
      </c>
      <c r="B35" s="131" t="s">
        <v>55</v>
      </c>
      <c r="C35" s="143" t="s">
        <v>165</v>
      </c>
      <c r="D35" s="143" t="s">
        <v>98</v>
      </c>
      <c r="E35" s="144" t="s">
        <v>166</v>
      </c>
      <c r="F35" s="145" t="s">
        <v>167</v>
      </c>
      <c r="G35" s="132" t="s">
        <v>72</v>
      </c>
      <c r="H35" s="132" t="s">
        <v>61</v>
      </c>
      <c r="I35" s="132" t="s">
        <v>62</v>
      </c>
      <c r="J35" s="132" t="s">
        <v>63</v>
      </c>
      <c r="K35" s="132" t="s">
        <v>64</v>
      </c>
      <c r="L35" s="145">
        <v>12</v>
      </c>
      <c r="M35" s="145">
        <v>12</v>
      </c>
      <c r="N35" s="131" t="s">
        <v>65</v>
      </c>
      <c r="O35" s="131" t="s">
        <v>66</v>
      </c>
      <c r="P35" s="157"/>
      <c r="Q35" s="158"/>
      <c r="R35" s="158"/>
      <c r="S35" s="128"/>
      <c r="T35" s="128"/>
      <c r="U35" s="128"/>
      <c r="V35" s="128"/>
      <c r="W35" s="128"/>
      <c r="X35" s="128"/>
      <c r="Y35" s="161" t="s">
        <v>67</v>
      </c>
    </row>
    <row r="36" spans="1:25" ht="51">
      <c r="A36" s="128">
        <v>30</v>
      </c>
      <c r="B36" s="131" t="s">
        <v>55</v>
      </c>
      <c r="C36" s="143" t="s">
        <v>168</v>
      </c>
      <c r="D36" s="143" t="s">
        <v>98</v>
      </c>
      <c r="E36" s="144" t="s">
        <v>169</v>
      </c>
      <c r="F36" s="145" t="s">
        <v>170</v>
      </c>
      <c r="G36" s="132" t="s">
        <v>72</v>
      </c>
      <c r="H36" s="132" t="s">
        <v>61</v>
      </c>
      <c r="I36" s="132" t="s">
        <v>62</v>
      </c>
      <c r="J36" s="132" t="s">
        <v>63</v>
      </c>
      <c r="K36" s="132" t="s">
        <v>64</v>
      </c>
      <c r="L36" s="145">
        <v>12</v>
      </c>
      <c r="M36" s="145">
        <v>12</v>
      </c>
      <c r="N36" s="131" t="s">
        <v>65</v>
      </c>
      <c r="O36" s="131" t="s">
        <v>66</v>
      </c>
      <c r="P36" s="157"/>
      <c r="Q36" s="158"/>
      <c r="R36" s="158"/>
      <c r="S36" s="128"/>
      <c r="T36" s="128"/>
      <c r="U36" s="128"/>
      <c r="V36" s="128"/>
      <c r="W36" s="128"/>
      <c r="X36" s="128"/>
      <c r="Y36" s="161" t="s">
        <v>67</v>
      </c>
    </row>
    <row r="37" spans="1:25" ht="51">
      <c r="A37" s="128">
        <v>31</v>
      </c>
      <c r="B37" s="131" t="s">
        <v>55</v>
      </c>
      <c r="C37" s="131" t="s">
        <v>171</v>
      </c>
      <c r="D37" s="131" t="s">
        <v>172</v>
      </c>
      <c r="E37" s="131" t="s">
        <v>173</v>
      </c>
      <c r="F37" s="146" t="s">
        <v>174</v>
      </c>
      <c r="G37" s="132" t="s">
        <v>72</v>
      </c>
      <c r="H37" s="132" t="s">
        <v>61</v>
      </c>
      <c r="I37" s="132" t="s">
        <v>62</v>
      </c>
      <c r="J37" s="132" t="s">
        <v>63</v>
      </c>
      <c r="K37" s="132" t="s">
        <v>64</v>
      </c>
      <c r="L37" s="157">
        <v>15</v>
      </c>
      <c r="M37" s="157">
        <v>15</v>
      </c>
      <c r="N37" s="131" t="s">
        <v>65</v>
      </c>
      <c r="O37" s="131" t="s">
        <v>66</v>
      </c>
      <c r="P37" s="132"/>
      <c r="Q37" s="131"/>
      <c r="R37" s="131"/>
      <c r="S37" s="128"/>
      <c r="T37" s="128"/>
      <c r="U37" s="128"/>
      <c r="V37" s="128"/>
      <c r="W37" s="128"/>
      <c r="X37" s="128"/>
      <c r="Y37" s="161" t="s">
        <v>67</v>
      </c>
    </row>
    <row r="38" spans="1:25" ht="127.5">
      <c r="A38" s="128">
        <v>32</v>
      </c>
      <c r="B38" s="131" t="s">
        <v>175</v>
      </c>
      <c r="C38" s="131" t="s">
        <v>176</v>
      </c>
      <c r="D38" s="131" t="s">
        <v>177</v>
      </c>
      <c r="E38" s="131" t="s">
        <v>178</v>
      </c>
      <c r="F38" s="132" t="s">
        <v>179</v>
      </c>
      <c r="G38" s="132" t="s">
        <v>180</v>
      </c>
      <c r="H38" s="132" t="s">
        <v>181</v>
      </c>
      <c r="I38" s="132" t="s">
        <v>182</v>
      </c>
      <c r="J38" s="132" t="s">
        <v>63</v>
      </c>
      <c r="K38" s="132" t="s">
        <v>64</v>
      </c>
      <c r="L38" s="132">
        <v>2714</v>
      </c>
      <c r="M38" s="132">
        <v>2714</v>
      </c>
      <c r="N38" s="131" t="s">
        <v>183</v>
      </c>
      <c r="O38" s="131" t="s">
        <v>184</v>
      </c>
      <c r="P38" s="157"/>
      <c r="Q38" s="158"/>
      <c r="R38" s="158"/>
      <c r="S38" s="128"/>
      <c r="T38" s="128"/>
      <c r="U38" s="128"/>
      <c r="V38" s="128"/>
      <c r="W38" s="128"/>
      <c r="X38" s="128"/>
      <c r="Y38" s="161" t="s">
        <v>67</v>
      </c>
    </row>
    <row r="39" spans="1:25" ht="54" customHeight="1">
      <c r="A39" s="128">
        <v>33</v>
      </c>
      <c r="B39" s="131" t="s">
        <v>175</v>
      </c>
      <c r="C39" s="131" t="s">
        <v>185</v>
      </c>
      <c r="D39" s="131" t="s">
        <v>186</v>
      </c>
      <c r="E39" s="131" t="s">
        <v>187</v>
      </c>
      <c r="F39" s="132" t="s">
        <v>188</v>
      </c>
      <c r="G39" s="132" t="s">
        <v>180</v>
      </c>
      <c r="H39" s="132" t="s">
        <v>181</v>
      </c>
      <c r="I39" s="132" t="s">
        <v>182</v>
      </c>
      <c r="J39" s="132" t="s">
        <v>63</v>
      </c>
      <c r="K39" s="132" t="s">
        <v>64</v>
      </c>
      <c r="L39" s="132">
        <v>1078</v>
      </c>
      <c r="M39" s="132">
        <v>82.01</v>
      </c>
      <c r="N39" s="131" t="s">
        <v>183</v>
      </c>
      <c r="O39" s="131" t="s">
        <v>184</v>
      </c>
      <c r="P39" s="132">
        <v>995.99</v>
      </c>
      <c r="Q39" s="131" t="s">
        <v>189</v>
      </c>
      <c r="R39" s="131" t="s">
        <v>184</v>
      </c>
      <c r="S39" s="128"/>
      <c r="T39" s="128"/>
      <c r="U39" s="128"/>
      <c r="V39" s="128"/>
      <c r="W39" s="128"/>
      <c r="X39" s="128"/>
      <c r="Y39" s="161" t="s">
        <v>67</v>
      </c>
    </row>
    <row r="40" spans="1:25" s="122" customFormat="1" ht="63.75">
      <c r="A40" s="128">
        <v>34</v>
      </c>
      <c r="B40" s="131" t="s">
        <v>175</v>
      </c>
      <c r="C40" s="131" t="s">
        <v>190</v>
      </c>
      <c r="D40" s="131" t="s">
        <v>191</v>
      </c>
      <c r="E40" s="131" t="s">
        <v>192</v>
      </c>
      <c r="F40" s="132" t="s">
        <v>193</v>
      </c>
      <c r="G40" s="132" t="s">
        <v>180</v>
      </c>
      <c r="H40" s="132" t="s">
        <v>181</v>
      </c>
      <c r="I40" s="132" t="s">
        <v>182</v>
      </c>
      <c r="J40" s="132" t="s">
        <v>63</v>
      </c>
      <c r="K40" s="132" t="s">
        <v>64</v>
      </c>
      <c r="L40" s="132">
        <v>80</v>
      </c>
      <c r="M40" s="132">
        <v>42.99</v>
      </c>
      <c r="N40" s="131" t="s">
        <v>194</v>
      </c>
      <c r="O40" s="131" t="s">
        <v>195</v>
      </c>
      <c r="P40" s="132">
        <v>37.01</v>
      </c>
      <c r="Q40" s="131" t="s">
        <v>189</v>
      </c>
      <c r="R40" s="131" t="s">
        <v>184</v>
      </c>
      <c r="S40" s="128"/>
      <c r="T40" s="128"/>
      <c r="U40" s="128"/>
      <c r="V40" s="128"/>
      <c r="W40" s="128"/>
      <c r="X40" s="128"/>
      <c r="Y40" s="161" t="s">
        <v>67</v>
      </c>
    </row>
    <row r="41" spans="1:25" ht="63.75">
      <c r="A41" s="128">
        <v>35</v>
      </c>
      <c r="B41" s="131" t="s">
        <v>175</v>
      </c>
      <c r="C41" s="131" t="s">
        <v>196</v>
      </c>
      <c r="D41" s="131" t="s">
        <v>197</v>
      </c>
      <c r="E41" s="131" t="s">
        <v>198</v>
      </c>
      <c r="F41" s="132" t="s">
        <v>199</v>
      </c>
      <c r="G41" s="132" t="s">
        <v>180</v>
      </c>
      <c r="H41" s="132" t="s">
        <v>181</v>
      </c>
      <c r="I41" s="132" t="s">
        <v>182</v>
      </c>
      <c r="J41" s="132" t="s">
        <v>63</v>
      </c>
      <c r="K41" s="132" t="s">
        <v>64</v>
      </c>
      <c r="L41" s="132">
        <v>105.72</v>
      </c>
      <c r="M41" s="132">
        <v>105.72</v>
      </c>
      <c r="N41" s="131" t="s">
        <v>200</v>
      </c>
      <c r="O41" s="131" t="s">
        <v>201</v>
      </c>
      <c r="P41" s="132"/>
      <c r="Q41" s="131"/>
      <c r="R41" s="131"/>
      <c r="S41" s="128"/>
      <c r="T41" s="128"/>
      <c r="U41" s="128"/>
      <c r="V41" s="128"/>
      <c r="W41" s="128"/>
      <c r="X41" s="128"/>
      <c r="Y41" s="161" t="s">
        <v>67</v>
      </c>
    </row>
    <row r="42" spans="1:25" ht="89.25">
      <c r="A42" s="128">
        <v>36</v>
      </c>
      <c r="B42" s="131" t="s">
        <v>175</v>
      </c>
      <c r="C42" s="131" t="s">
        <v>202</v>
      </c>
      <c r="D42" s="131" t="s">
        <v>203</v>
      </c>
      <c r="E42" s="131" t="s">
        <v>204</v>
      </c>
      <c r="F42" s="132" t="s">
        <v>205</v>
      </c>
      <c r="G42" s="132" t="s">
        <v>180</v>
      </c>
      <c r="H42" s="132" t="s">
        <v>181</v>
      </c>
      <c r="I42" s="132" t="s">
        <v>182</v>
      </c>
      <c r="J42" s="132" t="s">
        <v>63</v>
      </c>
      <c r="K42" s="132" t="s">
        <v>64</v>
      </c>
      <c r="L42" s="132">
        <v>16.98</v>
      </c>
      <c r="M42" s="132">
        <v>16.98</v>
      </c>
      <c r="N42" s="131" t="s">
        <v>200</v>
      </c>
      <c r="O42" s="131" t="s">
        <v>201</v>
      </c>
      <c r="P42" s="132"/>
      <c r="Q42" s="131"/>
      <c r="R42" s="131"/>
      <c r="S42" s="128"/>
      <c r="T42" s="128"/>
      <c r="U42" s="128"/>
      <c r="V42" s="128"/>
      <c r="W42" s="128"/>
      <c r="X42" s="128"/>
      <c r="Y42" s="161" t="s">
        <v>67</v>
      </c>
    </row>
    <row r="43" spans="1:25" ht="63.75">
      <c r="A43" s="128">
        <v>37</v>
      </c>
      <c r="B43" s="131" t="s">
        <v>175</v>
      </c>
      <c r="C43" s="131" t="s">
        <v>206</v>
      </c>
      <c r="D43" s="131" t="s">
        <v>207</v>
      </c>
      <c r="E43" s="131" t="s">
        <v>208</v>
      </c>
      <c r="F43" s="132" t="s">
        <v>209</v>
      </c>
      <c r="G43" s="132" t="s">
        <v>180</v>
      </c>
      <c r="H43" s="132" t="s">
        <v>181</v>
      </c>
      <c r="I43" s="132" t="s">
        <v>182</v>
      </c>
      <c r="J43" s="132" t="s">
        <v>63</v>
      </c>
      <c r="K43" s="132" t="s">
        <v>64</v>
      </c>
      <c r="L43" s="132">
        <v>110.37</v>
      </c>
      <c r="M43" s="132">
        <v>110.37</v>
      </c>
      <c r="N43" s="131" t="s">
        <v>200</v>
      </c>
      <c r="O43" s="131" t="s">
        <v>201</v>
      </c>
      <c r="P43" s="132"/>
      <c r="Q43" s="131"/>
      <c r="R43" s="131"/>
      <c r="S43" s="128"/>
      <c r="T43" s="128"/>
      <c r="U43" s="128"/>
      <c r="V43" s="128"/>
      <c r="W43" s="128"/>
      <c r="X43" s="128"/>
      <c r="Y43" s="161" t="s">
        <v>67</v>
      </c>
    </row>
    <row r="44" spans="1:25" ht="102">
      <c r="A44" s="128">
        <v>38</v>
      </c>
      <c r="B44" s="131" t="s">
        <v>175</v>
      </c>
      <c r="C44" s="131" t="s">
        <v>210</v>
      </c>
      <c r="D44" s="131" t="s">
        <v>211</v>
      </c>
      <c r="E44" s="131" t="s">
        <v>212</v>
      </c>
      <c r="F44" s="132" t="s">
        <v>213</v>
      </c>
      <c r="G44" s="132" t="s">
        <v>180</v>
      </c>
      <c r="H44" s="132" t="s">
        <v>181</v>
      </c>
      <c r="I44" s="132" t="s">
        <v>182</v>
      </c>
      <c r="J44" s="132" t="s">
        <v>63</v>
      </c>
      <c r="K44" s="132" t="s">
        <v>64</v>
      </c>
      <c r="L44" s="132">
        <v>120</v>
      </c>
      <c r="M44" s="132">
        <v>120</v>
      </c>
      <c r="N44" s="131" t="s">
        <v>200</v>
      </c>
      <c r="O44" s="131" t="s">
        <v>201</v>
      </c>
      <c r="P44" s="132"/>
      <c r="Q44" s="131"/>
      <c r="R44" s="131"/>
      <c r="S44" s="128"/>
      <c r="T44" s="128"/>
      <c r="U44" s="128"/>
      <c r="V44" s="128"/>
      <c r="W44" s="128"/>
      <c r="X44" s="128"/>
      <c r="Y44" s="161" t="s">
        <v>67</v>
      </c>
    </row>
    <row r="45" spans="1:25" s="122" customFormat="1" ht="63.75">
      <c r="A45" s="128">
        <v>39</v>
      </c>
      <c r="B45" s="131" t="s">
        <v>175</v>
      </c>
      <c r="C45" s="131" t="s">
        <v>214</v>
      </c>
      <c r="D45" s="131" t="s">
        <v>215</v>
      </c>
      <c r="E45" s="131" t="s">
        <v>216</v>
      </c>
      <c r="F45" s="132" t="s">
        <v>217</v>
      </c>
      <c r="G45" s="132" t="s">
        <v>180</v>
      </c>
      <c r="H45" s="132" t="s">
        <v>181</v>
      </c>
      <c r="I45" s="132" t="s">
        <v>182</v>
      </c>
      <c r="J45" s="132" t="s">
        <v>63</v>
      </c>
      <c r="K45" s="132" t="s">
        <v>64</v>
      </c>
      <c r="L45" s="132">
        <v>745.081</v>
      </c>
      <c r="M45" s="132">
        <v>745.081</v>
      </c>
      <c r="N45" s="131" t="s">
        <v>200</v>
      </c>
      <c r="O45" s="131" t="s">
        <v>201</v>
      </c>
      <c r="P45" s="132"/>
      <c r="Q45" s="131"/>
      <c r="R45" s="131"/>
      <c r="S45" s="128"/>
      <c r="T45" s="128"/>
      <c r="U45" s="128"/>
      <c r="V45" s="128"/>
      <c r="W45" s="128"/>
      <c r="X45" s="128"/>
      <c r="Y45" s="161" t="s">
        <v>67</v>
      </c>
    </row>
    <row r="46" spans="1:25" ht="63.75">
      <c r="A46" s="128">
        <v>40</v>
      </c>
      <c r="B46" s="131" t="s">
        <v>175</v>
      </c>
      <c r="C46" s="131" t="s">
        <v>218</v>
      </c>
      <c r="D46" s="131" t="s">
        <v>219</v>
      </c>
      <c r="E46" s="131" t="s">
        <v>220</v>
      </c>
      <c r="F46" s="132" t="s">
        <v>221</v>
      </c>
      <c r="G46" s="132" t="s">
        <v>180</v>
      </c>
      <c r="H46" s="132" t="s">
        <v>181</v>
      </c>
      <c r="I46" s="132" t="s">
        <v>182</v>
      </c>
      <c r="J46" s="132" t="s">
        <v>63</v>
      </c>
      <c r="K46" s="132" t="s">
        <v>64</v>
      </c>
      <c r="L46" s="132">
        <v>516</v>
      </c>
      <c r="M46" s="132">
        <v>516</v>
      </c>
      <c r="N46" s="131" t="s">
        <v>200</v>
      </c>
      <c r="O46" s="131" t="s">
        <v>201</v>
      </c>
      <c r="P46" s="132"/>
      <c r="Q46" s="131"/>
      <c r="R46" s="131"/>
      <c r="S46" s="128"/>
      <c r="T46" s="128"/>
      <c r="U46" s="128"/>
      <c r="V46" s="128"/>
      <c r="W46" s="128"/>
      <c r="X46" s="128"/>
      <c r="Y46" s="161" t="s">
        <v>67</v>
      </c>
    </row>
    <row r="47" spans="1:25" ht="63.75">
      <c r="A47" s="128">
        <v>41</v>
      </c>
      <c r="B47" s="131" t="s">
        <v>175</v>
      </c>
      <c r="C47" s="131" t="s">
        <v>222</v>
      </c>
      <c r="D47" s="131" t="s">
        <v>223</v>
      </c>
      <c r="E47" s="131" t="s">
        <v>224</v>
      </c>
      <c r="F47" s="132" t="s">
        <v>221</v>
      </c>
      <c r="G47" s="132" t="s">
        <v>180</v>
      </c>
      <c r="H47" s="132" t="s">
        <v>181</v>
      </c>
      <c r="I47" s="132" t="s">
        <v>182</v>
      </c>
      <c r="J47" s="132" t="s">
        <v>63</v>
      </c>
      <c r="K47" s="132" t="s">
        <v>64</v>
      </c>
      <c r="L47" s="132">
        <v>18.19</v>
      </c>
      <c r="M47" s="132">
        <v>18.19</v>
      </c>
      <c r="N47" s="131" t="s">
        <v>200</v>
      </c>
      <c r="O47" s="131" t="s">
        <v>201</v>
      </c>
      <c r="P47" s="132"/>
      <c r="Q47" s="131"/>
      <c r="R47" s="131"/>
      <c r="S47" s="128"/>
      <c r="T47" s="128"/>
      <c r="U47" s="128"/>
      <c r="V47" s="128"/>
      <c r="W47" s="128"/>
      <c r="X47" s="128"/>
      <c r="Y47" s="161" t="s">
        <v>67</v>
      </c>
    </row>
    <row r="48" spans="1:25" s="122" customFormat="1" ht="63.75">
      <c r="A48" s="128">
        <v>42</v>
      </c>
      <c r="B48" s="131" t="s">
        <v>175</v>
      </c>
      <c r="C48" s="131" t="s">
        <v>225</v>
      </c>
      <c r="D48" s="131" t="s">
        <v>226</v>
      </c>
      <c r="E48" s="131" t="s">
        <v>227</v>
      </c>
      <c r="F48" s="132" t="s">
        <v>228</v>
      </c>
      <c r="G48" s="132" t="s">
        <v>180</v>
      </c>
      <c r="H48" s="132" t="s">
        <v>181</v>
      </c>
      <c r="I48" s="132" t="s">
        <v>182</v>
      </c>
      <c r="J48" s="132" t="s">
        <v>63</v>
      </c>
      <c r="K48" s="132" t="s">
        <v>64</v>
      </c>
      <c r="L48" s="132">
        <v>41.9</v>
      </c>
      <c r="M48" s="132">
        <v>41.9</v>
      </c>
      <c r="N48" s="131" t="s">
        <v>200</v>
      </c>
      <c r="O48" s="131" t="s">
        <v>201</v>
      </c>
      <c r="P48" s="132"/>
      <c r="Q48" s="131"/>
      <c r="R48" s="131"/>
      <c r="S48" s="128"/>
      <c r="T48" s="128"/>
      <c r="U48" s="128"/>
      <c r="V48" s="128"/>
      <c r="W48" s="128"/>
      <c r="X48" s="128"/>
      <c r="Y48" s="161" t="s">
        <v>67</v>
      </c>
    </row>
    <row r="49" spans="1:25" s="122" customFormat="1" ht="102">
      <c r="A49" s="128">
        <v>43</v>
      </c>
      <c r="B49" s="131" t="s">
        <v>175</v>
      </c>
      <c r="C49" s="131" t="s">
        <v>229</v>
      </c>
      <c r="D49" s="131" t="s">
        <v>230</v>
      </c>
      <c r="E49" s="131" t="s">
        <v>231</v>
      </c>
      <c r="F49" s="132" t="s">
        <v>232</v>
      </c>
      <c r="G49" s="132" t="s">
        <v>180</v>
      </c>
      <c r="H49" s="132" t="s">
        <v>181</v>
      </c>
      <c r="I49" s="132" t="s">
        <v>182</v>
      </c>
      <c r="J49" s="132" t="s">
        <v>63</v>
      </c>
      <c r="K49" s="132" t="s">
        <v>64</v>
      </c>
      <c r="L49" s="132">
        <v>111.806126</v>
      </c>
      <c r="M49" s="132">
        <v>111.806126</v>
      </c>
      <c r="N49" s="131" t="s">
        <v>200</v>
      </c>
      <c r="O49" s="131" t="s">
        <v>201</v>
      </c>
      <c r="P49" s="132"/>
      <c r="Q49" s="131"/>
      <c r="R49" s="131"/>
      <c r="S49" s="128"/>
      <c r="T49" s="128"/>
      <c r="U49" s="128"/>
      <c r="V49" s="128"/>
      <c r="W49" s="128"/>
      <c r="X49" s="128"/>
      <c r="Y49" s="161" t="s">
        <v>67</v>
      </c>
    </row>
    <row r="50" spans="1:25" ht="127.5">
      <c r="A50" s="128">
        <v>44</v>
      </c>
      <c r="B50" s="131" t="s">
        <v>175</v>
      </c>
      <c r="C50" s="131" t="s">
        <v>233</v>
      </c>
      <c r="D50" s="131" t="s">
        <v>234</v>
      </c>
      <c r="E50" s="131" t="s">
        <v>235</v>
      </c>
      <c r="F50" s="132" t="s">
        <v>236</v>
      </c>
      <c r="G50" s="132" t="s">
        <v>180</v>
      </c>
      <c r="H50" s="132" t="s">
        <v>181</v>
      </c>
      <c r="I50" s="132" t="s">
        <v>182</v>
      </c>
      <c r="J50" s="132" t="s">
        <v>63</v>
      </c>
      <c r="K50" s="132" t="s">
        <v>64</v>
      </c>
      <c r="L50" s="132">
        <v>33</v>
      </c>
      <c r="M50" s="132">
        <v>33</v>
      </c>
      <c r="N50" s="131" t="s">
        <v>200</v>
      </c>
      <c r="O50" s="131" t="s">
        <v>201</v>
      </c>
      <c r="P50" s="132"/>
      <c r="Q50" s="131"/>
      <c r="R50" s="131"/>
      <c r="S50" s="128"/>
      <c r="T50" s="128"/>
      <c r="U50" s="128"/>
      <c r="V50" s="128"/>
      <c r="W50" s="128"/>
      <c r="X50" s="128"/>
      <c r="Y50" s="161" t="s">
        <v>67</v>
      </c>
    </row>
    <row r="51" spans="1:25" ht="76.5">
      <c r="A51" s="128">
        <v>45</v>
      </c>
      <c r="B51" s="131" t="s">
        <v>175</v>
      </c>
      <c r="C51" s="131" t="s">
        <v>237</v>
      </c>
      <c r="D51" s="131" t="s">
        <v>238</v>
      </c>
      <c r="E51" s="131" t="s">
        <v>239</v>
      </c>
      <c r="F51" s="132" t="s">
        <v>240</v>
      </c>
      <c r="G51" s="132" t="s">
        <v>241</v>
      </c>
      <c r="H51" s="132" t="s">
        <v>181</v>
      </c>
      <c r="I51" s="132" t="s">
        <v>182</v>
      </c>
      <c r="J51" s="132" t="s">
        <v>63</v>
      </c>
      <c r="K51" s="132" t="s">
        <v>64</v>
      </c>
      <c r="L51" s="132">
        <v>112</v>
      </c>
      <c r="M51" s="132">
        <v>112</v>
      </c>
      <c r="N51" s="131" t="s">
        <v>200</v>
      </c>
      <c r="O51" s="131" t="s">
        <v>201</v>
      </c>
      <c r="P51" s="132"/>
      <c r="Q51" s="131"/>
      <c r="R51" s="131"/>
      <c r="S51" s="128"/>
      <c r="T51" s="128"/>
      <c r="U51" s="128"/>
      <c r="V51" s="128"/>
      <c r="W51" s="128"/>
      <c r="X51" s="128"/>
      <c r="Y51" s="161" t="s">
        <v>67</v>
      </c>
    </row>
    <row r="52" spans="1:25" ht="280.5">
      <c r="A52" s="128">
        <v>46</v>
      </c>
      <c r="B52" s="131" t="s">
        <v>175</v>
      </c>
      <c r="C52" s="131" t="s">
        <v>242</v>
      </c>
      <c r="D52" s="131" t="s">
        <v>243</v>
      </c>
      <c r="E52" s="131" t="s">
        <v>244</v>
      </c>
      <c r="F52" s="132" t="s">
        <v>245</v>
      </c>
      <c r="G52" s="132" t="s">
        <v>180</v>
      </c>
      <c r="H52" s="132" t="s">
        <v>181</v>
      </c>
      <c r="I52" s="132" t="s">
        <v>182</v>
      </c>
      <c r="J52" s="132" t="s">
        <v>63</v>
      </c>
      <c r="K52" s="132" t="s">
        <v>64</v>
      </c>
      <c r="L52" s="132">
        <v>60</v>
      </c>
      <c r="M52" s="132">
        <v>60</v>
      </c>
      <c r="N52" s="131" t="s">
        <v>200</v>
      </c>
      <c r="O52" s="131" t="s">
        <v>201</v>
      </c>
      <c r="P52" s="132"/>
      <c r="Q52" s="131"/>
      <c r="R52" s="131"/>
      <c r="S52" s="128"/>
      <c r="T52" s="128"/>
      <c r="U52" s="128"/>
      <c r="V52" s="128"/>
      <c r="W52" s="128"/>
      <c r="X52" s="128"/>
      <c r="Y52" s="161" t="s">
        <v>67</v>
      </c>
    </row>
    <row r="53" spans="1:25" ht="38.25">
      <c r="A53" s="128">
        <v>47</v>
      </c>
      <c r="B53" s="131" t="s">
        <v>175</v>
      </c>
      <c r="C53" s="131" t="s">
        <v>246</v>
      </c>
      <c r="D53" s="131" t="s">
        <v>247</v>
      </c>
      <c r="E53" s="147" t="s">
        <v>248</v>
      </c>
      <c r="F53" s="132" t="s">
        <v>249</v>
      </c>
      <c r="G53" s="132" t="s">
        <v>250</v>
      </c>
      <c r="H53" s="132" t="s">
        <v>181</v>
      </c>
      <c r="I53" s="132" t="s">
        <v>182</v>
      </c>
      <c r="J53" s="132" t="s">
        <v>63</v>
      </c>
      <c r="K53" s="132" t="s">
        <v>64</v>
      </c>
      <c r="L53" s="132">
        <v>300</v>
      </c>
      <c r="M53" s="132">
        <v>300</v>
      </c>
      <c r="N53" s="131" t="s">
        <v>200</v>
      </c>
      <c r="O53" s="131" t="s">
        <v>201</v>
      </c>
      <c r="P53" s="132"/>
      <c r="Q53" s="131"/>
      <c r="R53" s="131"/>
      <c r="S53" s="128"/>
      <c r="T53" s="128"/>
      <c r="U53" s="128"/>
      <c r="V53" s="128"/>
      <c r="W53" s="128"/>
      <c r="X53" s="128"/>
      <c r="Y53" s="161" t="s">
        <v>67</v>
      </c>
    </row>
    <row r="54" spans="1:25" ht="63.75">
      <c r="A54" s="128">
        <v>48</v>
      </c>
      <c r="B54" s="131" t="s">
        <v>175</v>
      </c>
      <c r="C54" s="131" t="s">
        <v>251</v>
      </c>
      <c r="D54" s="131" t="s">
        <v>252</v>
      </c>
      <c r="E54" s="131" t="s">
        <v>253</v>
      </c>
      <c r="F54" s="132" t="s">
        <v>254</v>
      </c>
      <c r="G54" s="132" t="s">
        <v>255</v>
      </c>
      <c r="H54" s="132" t="s">
        <v>181</v>
      </c>
      <c r="I54" s="132" t="s">
        <v>182</v>
      </c>
      <c r="J54" s="132" t="s">
        <v>63</v>
      </c>
      <c r="K54" s="132" t="s">
        <v>64</v>
      </c>
      <c r="L54" s="132">
        <v>70</v>
      </c>
      <c r="M54" s="132">
        <v>70</v>
      </c>
      <c r="N54" s="131" t="s">
        <v>200</v>
      </c>
      <c r="O54" s="131" t="s">
        <v>201</v>
      </c>
      <c r="P54" s="132"/>
      <c r="Q54" s="131"/>
      <c r="R54" s="131"/>
      <c r="S54" s="128"/>
      <c r="T54" s="128"/>
      <c r="U54" s="128"/>
      <c r="V54" s="128"/>
      <c r="W54" s="128"/>
      <c r="X54" s="128"/>
      <c r="Y54" s="161" t="s">
        <v>67</v>
      </c>
    </row>
    <row r="55" spans="1:25" ht="76.5">
      <c r="A55" s="128">
        <v>49</v>
      </c>
      <c r="B55" s="131" t="s">
        <v>175</v>
      </c>
      <c r="C55" s="131" t="s">
        <v>256</v>
      </c>
      <c r="D55" s="131" t="s">
        <v>238</v>
      </c>
      <c r="E55" s="131" t="s">
        <v>239</v>
      </c>
      <c r="F55" s="132" t="s">
        <v>240</v>
      </c>
      <c r="G55" s="132" t="s">
        <v>257</v>
      </c>
      <c r="H55" s="132" t="s">
        <v>181</v>
      </c>
      <c r="I55" s="132" t="s">
        <v>182</v>
      </c>
      <c r="J55" s="132" t="s">
        <v>63</v>
      </c>
      <c r="K55" s="132" t="s">
        <v>64</v>
      </c>
      <c r="L55" s="132">
        <v>115</v>
      </c>
      <c r="M55" s="132">
        <v>115</v>
      </c>
      <c r="N55" s="131" t="s">
        <v>200</v>
      </c>
      <c r="O55" s="131" t="s">
        <v>201</v>
      </c>
      <c r="P55" s="132"/>
      <c r="Q55" s="131"/>
      <c r="R55" s="131"/>
      <c r="S55" s="128"/>
      <c r="T55" s="128"/>
      <c r="U55" s="128"/>
      <c r="V55" s="128"/>
      <c r="W55" s="128"/>
      <c r="X55" s="128"/>
      <c r="Y55" s="161" t="s">
        <v>67</v>
      </c>
    </row>
    <row r="56" spans="1:25" s="122" customFormat="1" ht="51">
      <c r="A56" s="128">
        <v>50</v>
      </c>
      <c r="B56" s="131" t="s">
        <v>175</v>
      </c>
      <c r="C56" s="131" t="s">
        <v>258</v>
      </c>
      <c r="D56" s="131" t="s">
        <v>259</v>
      </c>
      <c r="E56" s="131" t="s">
        <v>260</v>
      </c>
      <c r="F56" s="132" t="s">
        <v>261</v>
      </c>
      <c r="G56" s="132" t="s">
        <v>262</v>
      </c>
      <c r="H56" s="132" t="s">
        <v>181</v>
      </c>
      <c r="I56" s="132" t="s">
        <v>182</v>
      </c>
      <c r="J56" s="132" t="s">
        <v>63</v>
      </c>
      <c r="K56" s="132" t="s">
        <v>64</v>
      </c>
      <c r="L56" s="132">
        <v>94.7556</v>
      </c>
      <c r="M56" s="132">
        <v>94.7556</v>
      </c>
      <c r="N56" s="131" t="s">
        <v>200</v>
      </c>
      <c r="O56" s="131" t="s">
        <v>201</v>
      </c>
      <c r="P56" s="132"/>
      <c r="Q56" s="131"/>
      <c r="R56" s="131"/>
      <c r="S56" s="128"/>
      <c r="T56" s="128"/>
      <c r="U56" s="128"/>
      <c r="V56" s="128"/>
      <c r="W56" s="128"/>
      <c r="X56" s="128"/>
      <c r="Y56" s="161" t="s">
        <v>67</v>
      </c>
    </row>
    <row r="57" spans="1:25" s="122" customFormat="1" ht="63.75">
      <c r="A57" s="128">
        <v>51</v>
      </c>
      <c r="B57" s="131" t="s">
        <v>175</v>
      </c>
      <c r="C57" s="131" t="s">
        <v>263</v>
      </c>
      <c r="D57" s="131" t="s">
        <v>264</v>
      </c>
      <c r="E57" s="131" t="s">
        <v>265</v>
      </c>
      <c r="F57" s="132" t="s">
        <v>221</v>
      </c>
      <c r="G57" s="132" t="s">
        <v>266</v>
      </c>
      <c r="H57" s="132" t="s">
        <v>181</v>
      </c>
      <c r="I57" s="132" t="s">
        <v>182</v>
      </c>
      <c r="J57" s="132" t="s">
        <v>63</v>
      </c>
      <c r="K57" s="132" t="s">
        <v>64</v>
      </c>
      <c r="L57" s="132">
        <f>100</f>
        <v>100</v>
      </c>
      <c r="M57" s="132">
        <f>100</f>
        <v>100</v>
      </c>
      <c r="N57" s="131" t="s">
        <v>183</v>
      </c>
      <c r="O57" s="131" t="s">
        <v>184</v>
      </c>
      <c r="P57" s="132"/>
      <c r="Q57" s="131"/>
      <c r="R57" s="131"/>
      <c r="S57" s="128"/>
      <c r="T57" s="128"/>
      <c r="U57" s="128"/>
      <c r="V57" s="128"/>
      <c r="W57" s="128"/>
      <c r="X57" s="128"/>
      <c r="Y57" s="161" t="s">
        <v>67</v>
      </c>
    </row>
    <row r="58" spans="1:25" s="122" customFormat="1" ht="63.75">
      <c r="A58" s="128">
        <v>52</v>
      </c>
      <c r="B58" s="131" t="s">
        <v>175</v>
      </c>
      <c r="C58" s="131" t="s">
        <v>267</v>
      </c>
      <c r="D58" s="131" t="s">
        <v>268</v>
      </c>
      <c r="E58" s="131" t="s">
        <v>269</v>
      </c>
      <c r="F58" s="132" t="s">
        <v>217</v>
      </c>
      <c r="G58" s="132" t="s">
        <v>270</v>
      </c>
      <c r="H58" s="132" t="s">
        <v>181</v>
      </c>
      <c r="I58" s="132" t="s">
        <v>182</v>
      </c>
      <c r="J58" s="132" t="s">
        <v>63</v>
      </c>
      <c r="K58" s="132" t="s">
        <v>64</v>
      </c>
      <c r="L58" s="132">
        <v>300</v>
      </c>
      <c r="M58" s="132">
        <v>300</v>
      </c>
      <c r="N58" s="131" t="s">
        <v>183</v>
      </c>
      <c r="O58" s="131" t="s">
        <v>184</v>
      </c>
      <c r="P58" s="132"/>
      <c r="Q58" s="131"/>
      <c r="R58" s="131"/>
      <c r="S58" s="128"/>
      <c r="T58" s="128"/>
      <c r="U58" s="128"/>
      <c r="V58" s="128"/>
      <c r="W58" s="128"/>
      <c r="X58" s="128"/>
      <c r="Y58" s="161" t="s">
        <v>67</v>
      </c>
    </row>
    <row r="59" spans="1:25" ht="114.75">
      <c r="A59" s="128">
        <v>53</v>
      </c>
      <c r="B59" s="131" t="s">
        <v>175</v>
      </c>
      <c r="C59" s="131" t="s">
        <v>271</v>
      </c>
      <c r="D59" s="131" t="s">
        <v>272</v>
      </c>
      <c r="E59" s="131" t="s">
        <v>273</v>
      </c>
      <c r="F59" s="132" t="s">
        <v>274</v>
      </c>
      <c r="G59" s="132" t="s">
        <v>180</v>
      </c>
      <c r="H59" s="132" t="s">
        <v>181</v>
      </c>
      <c r="I59" s="132" t="s">
        <v>182</v>
      </c>
      <c r="J59" s="132" t="s">
        <v>63</v>
      </c>
      <c r="K59" s="132" t="s">
        <v>64</v>
      </c>
      <c r="L59" s="132">
        <v>88.28</v>
      </c>
      <c r="M59" s="132">
        <v>88.28</v>
      </c>
      <c r="N59" s="131" t="s">
        <v>200</v>
      </c>
      <c r="O59" s="131" t="s">
        <v>201</v>
      </c>
      <c r="P59" s="132"/>
      <c r="Q59" s="131"/>
      <c r="R59" s="131"/>
      <c r="S59" s="128"/>
      <c r="T59" s="128"/>
      <c r="U59" s="128"/>
      <c r="V59" s="128"/>
      <c r="W59" s="128"/>
      <c r="X59" s="128"/>
      <c r="Y59" s="161" t="s">
        <v>67</v>
      </c>
    </row>
    <row r="60" spans="1:25" ht="51">
      <c r="A60" s="128">
        <v>54</v>
      </c>
      <c r="B60" s="148" t="s">
        <v>175</v>
      </c>
      <c r="C60" s="148" t="s">
        <v>275</v>
      </c>
      <c r="D60" s="148" t="s">
        <v>276</v>
      </c>
      <c r="E60" s="148" t="s">
        <v>277</v>
      </c>
      <c r="F60" s="149" t="s">
        <v>278</v>
      </c>
      <c r="G60" s="149" t="s">
        <v>279</v>
      </c>
      <c r="H60" s="149" t="s">
        <v>181</v>
      </c>
      <c r="I60" s="149" t="s">
        <v>182</v>
      </c>
      <c r="J60" s="149" t="s">
        <v>63</v>
      </c>
      <c r="K60" s="149" t="s">
        <v>64</v>
      </c>
      <c r="L60" s="149">
        <v>60</v>
      </c>
      <c r="M60" s="149">
        <v>60</v>
      </c>
      <c r="N60" s="131" t="s">
        <v>200</v>
      </c>
      <c r="O60" s="131" t="s">
        <v>201</v>
      </c>
      <c r="P60" s="132"/>
      <c r="Q60" s="131"/>
      <c r="R60" s="131"/>
      <c r="S60" s="128"/>
      <c r="T60" s="128"/>
      <c r="U60" s="128"/>
      <c r="V60" s="128"/>
      <c r="W60" s="128"/>
      <c r="X60" s="128"/>
      <c r="Y60" s="161" t="s">
        <v>67</v>
      </c>
    </row>
    <row r="61" spans="1:25" ht="38.25">
      <c r="A61" s="128">
        <v>55</v>
      </c>
      <c r="B61" s="148" t="s">
        <v>175</v>
      </c>
      <c r="C61" s="148" t="s">
        <v>280</v>
      </c>
      <c r="D61" s="148" t="s">
        <v>281</v>
      </c>
      <c r="E61" s="148" t="s">
        <v>282</v>
      </c>
      <c r="F61" s="149" t="s">
        <v>283</v>
      </c>
      <c r="G61" s="149" t="s">
        <v>284</v>
      </c>
      <c r="H61" s="149" t="s">
        <v>181</v>
      </c>
      <c r="I61" s="149" t="s">
        <v>182</v>
      </c>
      <c r="J61" s="149" t="s">
        <v>63</v>
      </c>
      <c r="K61" s="149" t="s">
        <v>64</v>
      </c>
      <c r="L61" s="149">
        <v>30</v>
      </c>
      <c r="M61" s="149">
        <v>30</v>
      </c>
      <c r="N61" s="131" t="s">
        <v>200</v>
      </c>
      <c r="O61" s="131" t="s">
        <v>201</v>
      </c>
      <c r="P61" s="132"/>
      <c r="Q61" s="131"/>
      <c r="R61" s="131"/>
      <c r="S61" s="128"/>
      <c r="T61" s="128"/>
      <c r="U61" s="128"/>
      <c r="V61" s="128"/>
      <c r="W61" s="128"/>
      <c r="X61" s="128"/>
      <c r="Y61" s="161" t="s">
        <v>67</v>
      </c>
    </row>
    <row r="62" spans="1:25" ht="89.25">
      <c r="A62" s="128">
        <v>56</v>
      </c>
      <c r="B62" s="148" t="s">
        <v>175</v>
      </c>
      <c r="C62" s="131" t="s">
        <v>285</v>
      </c>
      <c r="D62" s="131" t="s">
        <v>286</v>
      </c>
      <c r="E62" s="131" t="s">
        <v>287</v>
      </c>
      <c r="F62" s="132" t="s">
        <v>288</v>
      </c>
      <c r="G62" s="132" t="s">
        <v>289</v>
      </c>
      <c r="H62" s="132" t="s">
        <v>181</v>
      </c>
      <c r="I62" s="132" t="s">
        <v>182</v>
      </c>
      <c r="J62" s="132" t="s">
        <v>63</v>
      </c>
      <c r="K62" s="132" t="s">
        <v>64</v>
      </c>
      <c r="L62" s="132">
        <v>75</v>
      </c>
      <c r="M62" s="132">
        <v>75</v>
      </c>
      <c r="N62" s="131" t="s">
        <v>200</v>
      </c>
      <c r="O62" s="131" t="s">
        <v>201</v>
      </c>
      <c r="P62" s="132"/>
      <c r="Q62" s="131"/>
      <c r="R62" s="131"/>
      <c r="S62" s="128"/>
      <c r="T62" s="128"/>
      <c r="U62" s="128"/>
      <c r="V62" s="128"/>
      <c r="W62" s="128"/>
      <c r="X62" s="128"/>
      <c r="Y62" s="161" t="s">
        <v>67</v>
      </c>
    </row>
    <row r="63" spans="1:25" ht="38.25">
      <c r="A63" s="128">
        <v>57</v>
      </c>
      <c r="B63" s="131" t="s">
        <v>55</v>
      </c>
      <c r="C63" s="131" t="s">
        <v>290</v>
      </c>
      <c r="D63" s="131" t="s">
        <v>291</v>
      </c>
      <c r="E63" s="131" t="s">
        <v>292</v>
      </c>
      <c r="F63" s="132" t="s">
        <v>293</v>
      </c>
      <c r="G63" s="132" t="s">
        <v>294</v>
      </c>
      <c r="H63" s="132" t="s">
        <v>181</v>
      </c>
      <c r="I63" s="132" t="s">
        <v>182</v>
      </c>
      <c r="J63" s="132" t="s">
        <v>63</v>
      </c>
      <c r="K63" s="132" t="s">
        <v>64</v>
      </c>
      <c r="L63" s="132">
        <v>200</v>
      </c>
      <c r="M63" s="132">
        <v>200</v>
      </c>
      <c r="N63" s="131" t="s">
        <v>200</v>
      </c>
      <c r="O63" s="131" t="s">
        <v>201</v>
      </c>
      <c r="P63" s="132"/>
      <c r="Q63" s="131"/>
      <c r="R63" s="131"/>
      <c r="S63" s="128"/>
      <c r="T63" s="128"/>
      <c r="U63" s="128"/>
      <c r="V63" s="128"/>
      <c r="W63" s="128"/>
      <c r="X63" s="128"/>
      <c r="Y63" s="161" t="s">
        <v>67</v>
      </c>
    </row>
    <row r="64" spans="1:25" s="122" customFormat="1" ht="38.25">
      <c r="A64" s="128">
        <v>58</v>
      </c>
      <c r="B64" s="131" t="s">
        <v>55</v>
      </c>
      <c r="C64" s="131" t="s">
        <v>295</v>
      </c>
      <c r="D64" s="131" t="s">
        <v>296</v>
      </c>
      <c r="E64" s="131" t="s">
        <v>297</v>
      </c>
      <c r="F64" s="132" t="s">
        <v>213</v>
      </c>
      <c r="G64" s="132" t="s">
        <v>279</v>
      </c>
      <c r="H64" s="132" t="s">
        <v>298</v>
      </c>
      <c r="I64" s="132" t="s">
        <v>299</v>
      </c>
      <c r="J64" s="132" t="s">
        <v>63</v>
      </c>
      <c r="K64" s="132" t="s">
        <v>64</v>
      </c>
      <c r="L64" s="132">
        <v>240</v>
      </c>
      <c r="M64" s="132">
        <v>240</v>
      </c>
      <c r="N64" s="131" t="s">
        <v>200</v>
      </c>
      <c r="O64" s="131" t="s">
        <v>201</v>
      </c>
      <c r="P64" s="132"/>
      <c r="Q64" s="131"/>
      <c r="R64" s="131"/>
      <c r="S64" s="128"/>
      <c r="T64" s="128"/>
      <c r="U64" s="128"/>
      <c r="V64" s="128"/>
      <c r="W64" s="128"/>
      <c r="X64" s="128"/>
      <c r="Y64" s="161" t="s">
        <v>67</v>
      </c>
    </row>
    <row r="65" spans="1:25" ht="51">
      <c r="A65" s="128">
        <v>59</v>
      </c>
      <c r="B65" s="131" t="s">
        <v>55</v>
      </c>
      <c r="C65" s="131" t="s">
        <v>300</v>
      </c>
      <c r="D65" s="131" t="s">
        <v>301</v>
      </c>
      <c r="E65" s="131" t="s">
        <v>302</v>
      </c>
      <c r="F65" s="132" t="s">
        <v>303</v>
      </c>
      <c r="G65" s="132" t="s">
        <v>180</v>
      </c>
      <c r="H65" s="132" t="s">
        <v>298</v>
      </c>
      <c r="I65" s="132" t="s">
        <v>299</v>
      </c>
      <c r="J65" s="149" t="s">
        <v>63</v>
      </c>
      <c r="K65" s="149" t="s">
        <v>64</v>
      </c>
      <c r="L65" s="132">
        <v>64.57</v>
      </c>
      <c r="M65" s="132">
        <v>64.57</v>
      </c>
      <c r="N65" s="131" t="s">
        <v>200</v>
      </c>
      <c r="O65" s="131" t="s">
        <v>201</v>
      </c>
      <c r="P65" s="132"/>
      <c r="Q65" s="131"/>
      <c r="R65" s="131"/>
      <c r="S65" s="128"/>
      <c r="T65" s="128"/>
      <c r="U65" s="128"/>
      <c r="V65" s="128"/>
      <c r="W65" s="128"/>
      <c r="X65" s="128"/>
      <c r="Y65" s="161" t="s">
        <v>67</v>
      </c>
    </row>
    <row r="66" spans="1:25" ht="76.5">
      <c r="A66" s="128">
        <v>60</v>
      </c>
      <c r="B66" s="131" t="s">
        <v>55</v>
      </c>
      <c r="C66" s="131" t="s">
        <v>304</v>
      </c>
      <c r="D66" s="131" t="s">
        <v>305</v>
      </c>
      <c r="E66" s="131" t="s">
        <v>306</v>
      </c>
      <c r="F66" s="132" t="s">
        <v>307</v>
      </c>
      <c r="G66" s="132" t="s">
        <v>180</v>
      </c>
      <c r="H66" s="132" t="s">
        <v>298</v>
      </c>
      <c r="I66" s="132" t="s">
        <v>299</v>
      </c>
      <c r="J66" s="149" t="s">
        <v>63</v>
      </c>
      <c r="K66" s="149" t="s">
        <v>64</v>
      </c>
      <c r="L66" s="132">
        <v>163.79</v>
      </c>
      <c r="M66" s="132">
        <v>43.12</v>
      </c>
      <c r="N66" s="131" t="s">
        <v>194</v>
      </c>
      <c r="O66" s="131" t="s">
        <v>195</v>
      </c>
      <c r="P66" s="132">
        <v>120.67</v>
      </c>
      <c r="Q66" s="131" t="s">
        <v>308</v>
      </c>
      <c r="R66" s="131" t="s">
        <v>201</v>
      </c>
      <c r="S66" s="128"/>
      <c r="T66" s="128"/>
      <c r="U66" s="128"/>
      <c r="V66" s="128"/>
      <c r="W66" s="128"/>
      <c r="X66" s="128"/>
      <c r="Y66" s="161" t="s">
        <v>67</v>
      </c>
    </row>
    <row r="67" spans="1:25" ht="63.75">
      <c r="A67" s="128">
        <v>61</v>
      </c>
      <c r="B67" s="131" t="s">
        <v>55</v>
      </c>
      <c r="C67" s="131" t="s">
        <v>309</v>
      </c>
      <c r="D67" s="131" t="s">
        <v>310</v>
      </c>
      <c r="E67" s="131" t="s">
        <v>311</v>
      </c>
      <c r="F67" s="132" t="s">
        <v>312</v>
      </c>
      <c r="G67" s="132" t="s">
        <v>180</v>
      </c>
      <c r="H67" s="132" t="s">
        <v>298</v>
      </c>
      <c r="I67" s="132" t="s">
        <v>299</v>
      </c>
      <c r="J67" s="149" t="s">
        <v>63</v>
      </c>
      <c r="K67" s="149" t="s">
        <v>64</v>
      </c>
      <c r="L67" s="132">
        <v>186.18</v>
      </c>
      <c r="M67" s="132">
        <v>186.18</v>
      </c>
      <c r="N67" s="131" t="s">
        <v>200</v>
      </c>
      <c r="O67" s="131" t="s">
        <v>201</v>
      </c>
      <c r="P67" s="132"/>
      <c r="Q67" s="131"/>
      <c r="R67" s="131"/>
      <c r="S67" s="128"/>
      <c r="T67" s="128"/>
      <c r="U67" s="128"/>
      <c r="V67" s="128"/>
      <c r="W67" s="128"/>
      <c r="X67" s="128"/>
      <c r="Y67" s="161" t="s">
        <v>67</v>
      </c>
    </row>
    <row r="68" spans="1:25" ht="63.75">
      <c r="A68" s="128">
        <v>62</v>
      </c>
      <c r="B68" s="131" t="s">
        <v>55</v>
      </c>
      <c r="C68" s="131" t="s">
        <v>313</v>
      </c>
      <c r="D68" s="131" t="s">
        <v>314</v>
      </c>
      <c r="E68" s="131" t="s">
        <v>315</v>
      </c>
      <c r="F68" s="132" t="s">
        <v>316</v>
      </c>
      <c r="G68" s="132" t="s">
        <v>180</v>
      </c>
      <c r="H68" s="132" t="s">
        <v>298</v>
      </c>
      <c r="I68" s="132" t="s">
        <v>299</v>
      </c>
      <c r="J68" s="149" t="s">
        <v>63</v>
      </c>
      <c r="K68" s="149" t="s">
        <v>64</v>
      </c>
      <c r="L68" s="132">
        <v>179.25</v>
      </c>
      <c r="M68" s="132">
        <v>179.25</v>
      </c>
      <c r="N68" s="131" t="s">
        <v>200</v>
      </c>
      <c r="O68" s="131" t="s">
        <v>201</v>
      </c>
      <c r="P68" s="132"/>
      <c r="Q68" s="131"/>
      <c r="R68" s="131"/>
      <c r="S68" s="128"/>
      <c r="T68" s="128"/>
      <c r="U68" s="128"/>
      <c r="V68" s="128"/>
      <c r="W68" s="128"/>
      <c r="X68" s="128"/>
      <c r="Y68" s="161" t="s">
        <v>67</v>
      </c>
    </row>
    <row r="69" spans="1:25" ht="63.75">
      <c r="A69" s="128">
        <v>63</v>
      </c>
      <c r="B69" s="131" t="s">
        <v>55</v>
      </c>
      <c r="C69" s="131" t="s">
        <v>317</v>
      </c>
      <c r="D69" s="131" t="s">
        <v>318</v>
      </c>
      <c r="E69" s="131" t="s">
        <v>319</v>
      </c>
      <c r="F69" s="132" t="s">
        <v>320</v>
      </c>
      <c r="G69" s="132" t="s">
        <v>180</v>
      </c>
      <c r="H69" s="132" t="s">
        <v>298</v>
      </c>
      <c r="I69" s="132" t="s">
        <v>299</v>
      </c>
      <c r="J69" s="149" t="s">
        <v>63</v>
      </c>
      <c r="K69" s="149" t="s">
        <v>64</v>
      </c>
      <c r="L69" s="132">
        <v>315</v>
      </c>
      <c r="M69" s="132">
        <v>315</v>
      </c>
      <c r="N69" s="131" t="s">
        <v>200</v>
      </c>
      <c r="O69" s="131" t="s">
        <v>201</v>
      </c>
      <c r="P69" s="132"/>
      <c r="Q69" s="131"/>
      <c r="R69" s="131"/>
      <c r="S69" s="128"/>
      <c r="T69" s="128"/>
      <c r="U69" s="128"/>
      <c r="V69" s="128"/>
      <c r="W69" s="128"/>
      <c r="X69" s="128"/>
      <c r="Y69" s="161" t="s">
        <v>67</v>
      </c>
    </row>
    <row r="70" spans="1:25" ht="76.5">
      <c r="A70" s="128">
        <v>64</v>
      </c>
      <c r="B70" s="131" t="s">
        <v>55</v>
      </c>
      <c r="C70" s="131" t="s">
        <v>321</v>
      </c>
      <c r="D70" s="131" t="s">
        <v>322</v>
      </c>
      <c r="E70" s="131" t="s">
        <v>323</v>
      </c>
      <c r="F70" s="132" t="s">
        <v>324</v>
      </c>
      <c r="G70" s="132" t="s">
        <v>180</v>
      </c>
      <c r="H70" s="132" t="s">
        <v>298</v>
      </c>
      <c r="I70" s="132" t="s">
        <v>299</v>
      </c>
      <c r="J70" s="149" t="s">
        <v>63</v>
      </c>
      <c r="K70" s="149" t="s">
        <v>64</v>
      </c>
      <c r="L70" s="132">
        <v>28</v>
      </c>
      <c r="M70" s="132">
        <v>28</v>
      </c>
      <c r="N70" s="131" t="s">
        <v>200</v>
      </c>
      <c r="O70" s="131" t="s">
        <v>201</v>
      </c>
      <c r="P70" s="132"/>
      <c r="Q70" s="131"/>
      <c r="R70" s="131"/>
      <c r="S70" s="128"/>
      <c r="T70" s="128"/>
      <c r="U70" s="128"/>
      <c r="V70" s="128"/>
      <c r="W70" s="128"/>
      <c r="X70" s="128"/>
      <c r="Y70" s="161" t="s">
        <v>67</v>
      </c>
    </row>
    <row r="71" spans="1:25" ht="63.75">
      <c r="A71" s="128">
        <v>65</v>
      </c>
      <c r="B71" s="131" t="s">
        <v>55</v>
      </c>
      <c r="C71" s="131" t="s">
        <v>325</v>
      </c>
      <c r="D71" s="131" t="s">
        <v>326</v>
      </c>
      <c r="E71" s="131" t="s">
        <v>327</v>
      </c>
      <c r="F71" s="132" t="s">
        <v>328</v>
      </c>
      <c r="G71" s="132" t="s">
        <v>180</v>
      </c>
      <c r="H71" s="132" t="s">
        <v>298</v>
      </c>
      <c r="I71" s="132" t="s">
        <v>299</v>
      </c>
      <c r="J71" s="149" t="s">
        <v>63</v>
      </c>
      <c r="K71" s="149" t="s">
        <v>64</v>
      </c>
      <c r="L71" s="132">
        <v>22</v>
      </c>
      <c r="M71" s="132">
        <v>22</v>
      </c>
      <c r="N71" s="131" t="s">
        <v>200</v>
      </c>
      <c r="O71" s="131" t="s">
        <v>201</v>
      </c>
      <c r="P71" s="132"/>
      <c r="Q71" s="131"/>
      <c r="R71" s="131"/>
      <c r="S71" s="128"/>
      <c r="T71" s="128"/>
      <c r="U71" s="128"/>
      <c r="V71" s="128"/>
      <c r="W71" s="128"/>
      <c r="X71" s="128"/>
      <c r="Y71" s="161" t="s">
        <v>67</v>
      </c>
    </row>
    <row r="72" spans="1:25" ht="38.25">
      <c r="A72" s="128">
        <v>66</v>
      </c>
      <c r="B72" s="131" t="s">
        <v>55</v>
      </c>
      <c r="C72" s="131" t="s">
        <v>329</v>
      </c>
      <c r="D72" s="131" t="s">
        <v>330</v>
      </c>
      <c r="E72" s="131" t="s">
        <v>331</v>
      </c>
      <c r="F72" s="132" t="s">
        <v>332</v>
      </c>
      <c r="G72" s="132" t="s">
        <v>180</v>
      </c>
      <c r="H72" s="132" t="s">
        <v>298</v>
      </c>
      <c r="I72" s="132" t="s">
        <v>299</v>
      </c>
      <c r="J72" s="149" t="s">
        <v>63</v>
      </c>
      <c r="K72" s="149" t="s">
        <v>64</v>
      </c>
      <c r="L72" s="132">
        <v>22</v>
      </c>
      <c r="M72" s="132">
        <v>22</v>
      </c>
      <c r="N72" s="131" t="s">
        <v>200</v>
      </c>
      <c r="O72" s="131" t="s">
        <v>201</v>
      </c>
      <c r="P72" s="132"/>
      <c r="Q72" s="131"/>
      <c r="R72" s="131"/>
      <c r="S72" s="128"/>
      <c r="T72" s="128"/>
      <c r="U72" s="128"/>
      <c r="V72" s="128"/>
      <c r="W72" s="128"/>
      <c r="X72" s="128"/>
      <c r="Y72" s="161" t="s">
        <v>67</v>
      </c>
    </row>
    <row r="73" spans="1:25" ht="51">
      <c r="A73" s="128">
        <v>67</v>
      </c>
      <c r="B73" s="131" t="s">
        <v>55</v>
      </c>
      <c r="C73" s="131" t="s">
        <v>333</v>
      </c>
      <c r="D73" s="131" t="s">
        <v>334</v>
      </c>
      <c r="E73" s="131" t="s">
        <v>335</v>
      </c>
      <c r="F73" s="132" t="s">
        <v>336</v>
      </c>
      <c r="G73" s="132" t="s">
        <v>180</v>
      </c>
      <c r="H73" s="132" t="s">
        <v>298</v>
      </c>
      <c r="I73" s="132" t="s">
        <v>299</v>
      </c>
      <c r="J73" s="149" t="s">
        <v>63</v>
      </c>
      <c r="K73" s="149" t="s">
        <v>64</v>
      </c>
      <c r="L73" s="132">
        <v>33</v>
      </c>
      <c r="M73" s="132">
        <v>33</v>
      </c>
      <c r="N73" s="131" t="s">
        <v>200</v>
      </c>
      <c r="O73" s="131" t="s">
        <v>201</v>
      </c>
      <c r="P73" s="132"/>
      <c r="Q73" s="131"/>
      <c r="R73" s="131"/>
      <c r="S73" s="128"/>
      <c r="T73" s="128"/>
      <c r="U73" s="128"/>
      <c r="V73" s="128"/>
      <c r="W73" s="128"/>
      <c r="X73" s="128"/>
      <c r="Y73" s="161" t="s">
        <v>67</v>
      </c>
    </row>
    <row r="74" spans="1:25" ht="76.5">
      <c r="A74" s="128">
        <v>68</v>
      </c>
      <c r="B74" s="131" t="s">
        <v>55</v>
      </c>
      <c r="C74" s="131" t="s">
        <v>337</v>
      </c>
      <c r="D74" s="131" t="s">
        <v>338</v>
      </c>
      <c r="E74" s="131" t="s">
        <v>339</v>
      </c>
      <c r="F74" s="132" t="s">
        <v>340</v>
      </c>
      <c r="G74" s="132" t="s">
        <v>180</v>
      </c>
      <c r="H74" s="132" t="s">
        <v>298</v>
      </c>
      <c r="I74" s="132" t="s">
        <v>299</v>
      </c>
      <c r="J74" s="149" t="s">
        <v>63</v>
      </c>
      <c r="K74" s="149" t="s">
        <v>64</v>
      </c>
      <c r="L74" s="132">
        <v>110</v>
      </c>
      <c r="M74" s="132">
        <v>110</v>
      </c>
      <c r="N74" s="131" t="s">
        <v>200</v>
      </c>
      <c r="O74" s="131" t="s">
        <v>201</v>
      </c>
      <c r="P74" s="132"/>
      <c r="Q74" s="131"/>
      <c r="R74" s="131"/>
      <c r="S74" s="128"/>
      <c r="T74" s="128"/>
      <c r="U74" s="128"/>
      <c r="V74" s="128"/>
      <c r="W74" s="128"/>
      <c r="X74" s="128"/>
      <c r="Y74" s="161" t="s">
        <v>67</v>
      </c>
    </row>
    <row r="75" spans="1:25" ht="51">
      <c r="A75" s="128">
        <v>69</v>
      </c>
      <c r="B75" s="131" t="s">
        <v>55</v>
      </c>
      <c r="C75" s="131" t="s">
        <v>341</v>
      </c>
      <c r="D75" s="131" t="s">
        <v>342</v>
      </c>
      <c r="E75" s="131" t="s">
        <v>343</v>
      </c>
      <c r="F75" s="132" t="s">
        <v>340</v>
      </c>
      <c r="G75" s="132" t="s">
        <v>180</v>
      </c>
      <c r="H75" s="132" t="s">
        <v>298</v>
      </c>
      <c r="I75" s="132" t="s">
        <v>299</v>
      </c>
      <c r="J75" s="149" t="s">
        <v>63</v>
      </c>
      <c r="K75" s="149" t="s">
        <v>64</v>
      </c>
      <c r="L75" s="132">
        <v>44</v>
      </c>
      <c r="M75" s="132">
        <v>44</v>
      </c>
      <c r="N75" s="131" t="s">
        <v>200</v>
      </c>
      <c r="O75" s="131" t="s">
        <v>201</v>
      </c>
      <c r="P75" s="132"/>
      <c r="Q75" s="131"/>
      <c r="R75" s="131"/>
      <c r="S75" s="128"/>
      <c r="T75" s="128"/>
      <c r="U75" s="128"/>
      <c r="V75" s="128"/>
      <c r="W75" s="128"/>
      <c r="X75" s="128"/>
      <c r="Y75" s="161" t="s">
        <v>67</v>
      </c>
    </row>
    <row r="76" spans="1:25" ht="51">
      <c r="A76" s="128">
        <v>70</v>
      </c>
      <c r="B76" s="131" t="s">
        <v>55</v>
      </c>
      <c r="C76" s="131" t="s">
        <v>344</v>
      </c>
      <c r="D76" s="131" t="s">
        <v>345</v>
      </c>
      <c r="E76" s="131" t="s">
        <v>346</v>
      </c>
      <c r="F76" s="132" t="s">
        <v>340</v>
      </c>
      <c r="G76" s="132" t="s">
        <v>180</v>
      </c>
      <c r="H76" s="132" t="s">
        <v>298</v>
      </c>
      <c r="I76" s="132" t="s">
        <v>299</v>
      </c>
      <c r="J76" s="149" t="s">
        <v>63</v>
      </c>
      <c r="K76" s="149" t="s">
        <v>64</v>
      </c>
      <c r="L76" s="132">
        <v>77</v>
      </c>
      <c r="M76" s="132">
        <v>77</v>
      </c>
      <c r="N76" s="131" t="s">
        <v>200</v>
      </c>
      <c r="O76" s="131" t="s">
        <v>201</v>
      </c>
      <c r="P76" s="132"/>
      <c r="Q76" s="131"/>
      <c r="R76" s="131"/>
      <c r="S76" s="128"/>
      <c r="T76" s="128"/>
      <c r="U76" s="128"/>
      <c r="V76" s="128"/>
      <c r="W76" s="128"/>
      <c r="X76" s="128"/>
      <c r="Y76" s="161" t="s">
        <v>67</v>
      </c>
    </row>
    <row r="77" spans="1:25" ht="51">
      <c r="A77" s="128">
        <v>71</v>
      </c>
      <c r="B77" s="131" t="s">
        <v>55</v>
      </c>
      <c r="C77" s="131" t="s">
        <v>347</v>
      </c>
      <c r="D77" s="131" t="s">
        <v>348</v>
      </c>
      <c r="E77" s="131" t="s">
        <v>349</v>
      </c>
      <c r="F77" s="132" t="s">
        <v>340</v>
      </c>
      <c r="G77" s="132" t="s">
        <v>180</v>
      </c>
      <c r="H77" s="132" t="s">
        <v>298</v>
      </c>
      <c r="I77" s="132" t="s">
        <v>299</v>
      </c>
      <c r="J77" s="149" t="s">
        <v>63</v>
      </c>
      <c r="K77" s="149" t="s">
        <v>64</v>
      </c>
      <c r="L77" s="132">
        <v>22</v>
      </c>
      <c r="M77" s="132">
        <v>22</v>
      </c>
      <c r="N77" s="131" t="s">
        <v>200</v>
      </c>
      <c r="O77" s="131" t="s">
        <v>201</v>
      </c>
      <c r="P77" s="132"/>
      <c r="Q77" s="131"/>
      <c r="R77" s="131"/>
      <c r="S77" s="128"/>
      <c r="T77" s="128"/>
      <c r="U77" s="128"/>
      <c r="V77" s="128"/>
      <c r="W77" s="128"/>
      <c r="X77" s="128"/>
      <c r="Y77" s="161" t="s">
        <v>67</v>
      </c>
    </row>
    <row r="78" spans="1:25" ht="63.75">
      <c r="A78" s="128">
        <v>72</v>
      </c>
      <c r="B78" s="131" t="s">
        <v>55</v>
      </c>
      <c r="C78" s="131" t="s">
        <v>350</v>
      </c>
      <c r="D78" s="131" t="s">
        <v>351</v>
      </c>
      <c r="E78" s="131" t="s">
        <v>352</v>
      </c>
      <c r="F78" s="132" t="s">
        <v>353</v>
      </c>
      <c r="G78" s="132" t="s">
        <v>180</v>
      </c>
      <c r="H78" s="132" t="s">
        <v>298</v>
      </c>
      <c r="I78" s="132" t="s">
        <v>299</v>
      </c>
      <c r="J78" s="149" t="s">
        <v>63</v>
      </c>
      <c r="K78" s="149" t="s">
        <v>64</v>
      </c>
      <c r="L78" s="132">
        <v>120.51</v>
      </c>
      <c r="M78" s="132">
        <v>120.51</v>
      </c>
      <c r="N78" s="131" t="s">
        <v>200</v>
      </c>
      <c r="O78" s="131" t="s">
        <v>201</v>
      </c>
      <c r="P78" s="132"/>
      <c r="Q78" s="131"/>
      <c r="R78" s="131"/>
      <c r="S78" s="128"/>
      <c r="T78" s="128"/>
      <c r="U78" s="128"/>
      <c r="V78" s="128"/>
      <c r="W78" s="128"/>
      <c r="X78" s="128"/>
      <c r="Y78" s="161" t="s">
        <v>67</v>
      </c>
    </row>
    <row r="79" spans="1:25" s="122" customFormat="1" ht="153">
      <c r="A79" s="128">
        <v>73</v>
      </c>
      <c r="B79" s="131" t="s">
        <v>175</v>
      </c>
      <c r="C79" s="131" t="s">
        <v>354</v>
      </c>
      <c r="D79" s="131" t="s">
        <v>355</v>
      </c>
      <c r="E79" s="131" t="s">
        <v>356</v>
      </c>
      <c r="F79" s="132" t="s">
        <v>221</v>
      </c>
      <c r="G79" s="132" t="s">
        <v>180</v>
      </c>
      <c r="H79" s="132" t="s">
        <v>357</v>
      </c>
      <c r="I79" s="132" t="s">
        <v>182</v>
      </c>
      <c r="J79" s="149" t="s">
        <v>63</v>
      </c>
      <c r="K79" s="149" t="s">
        <v>64</v>
      </c>
      <c r="L79" s="132">
        <v>452</v>
      </c>
      <c r="M79" s="132">
        <v>452</v>
      </c>
      <c r="N79" s="131" t="s">
        <v>200</v>
      </c>
      <c r="O79" s="131" t="s">
        <v>201</v>
      </c>
      <c r="P79" s="132"/>
      <c r="Q79" s="131"/>
      <c r="R79" s="131"/>
      <c r="S79" s="128"/>
      <c r="T79" s="128"/>
      <c r="U79" s="128"/>
      <c r="V79" s="128"/>
      <c r="W79" s="128"/>
      <c r="X79" s="128"/>
      <c r="Y79" s="161" t="s">
        <v>67</v>
      </c>
    </row>
    <row r="80" spans="1:25" s="122" customFormat="1" ht="63.75">
      <c r="A80" s="128">
        <v>74</v>
      </c>
      <c r="B80" s="131" t="s">
        <v>175</v>
      </c>
      <c r="C80" s="131" t="s">
        <v>358</v>
      </c>
      <c r="D80" s="131" t="s">
        <v>359</v>
      </c>
      <c r="E80" s="131" t="s">
        <v>360</v>
      </c>
      <c r="F80" s="132" t="s">
        <v>221</v>
      </c>
      <c r="G80" s="132" t="s">
        <v>180</v>
      </c>
      <c r="H80" s="132" t="s">
        <v>357</v>
      </c>
      <c r="I80" s="132" t="s">
        <v>182</v>
      </c>
      <c r="J80" s="149" t="s">
        <v>63</v>
      </c>
      <c r="K80" s="149" t="s">
        <v>64</v>
      </c>
      <c r="L80" s="132">
        <v>548</v>
      </c>
      <c r="M80" s="132">
        <v>548</v>
      </c>
      <c r="N80" s="131" t="s">
        <v>183</v>
      </c>
      <c r="O80" s="131" t="s">
        <v>184</v>
      </c>
      <c r="P80" s="132"/>
      <c r="Q80" s="131"/>
      <c r="R80" s="131"/>
      <c r="S80" s="128"/>
      <c r="T80" s="128"/>
      <c r="U80" s="128"/>
      <c r="V80" s="128"/>
      <c r="W80" s="128"/>
      <c r="X80" s="128"/>
      <c r="Y80" s="161" t="s">
        <v>67</v>
      </c>
    </row>
    <row r="81" spans="1:25" ht="57.75" customHeight="1">
      <c r="A81" s="128">
        <v>75</v>
      </c>
      <c r="B81" s="131" t="s">
        <v>175</v>
      </c>
      <c r="C81" s="131" t="s">
        <v>361</v>
      </c>
      <c r="D81" s="131" t="s">
        <v>362</v>
      </c>
      <c r="E81" s="131" t="s">
        <v>363</v>
      </c>
      <c r="F81" s="132" t="s">
        <v>221</v>
      </c>
      <c r="G81" s="132" t="s">
        <v>180</v>
      </c>
      <c r="H81" s="132" t="s">
        <v>357</v>
      </c>
      <c r="I81" s="132" t="s">
        <v>182</v>
      </c>
      <c r="J81" s="149" t="s">
        <v>63</v>
      </c>
      <c r="K81" s="149" t="s">
        <v>64</v>
      </c>
      <c r="L81" s="132">
        <v>120</v>
      </c>
      <c r="M81" s="132">
        <v>120</v>
      </c>
      <c r="N81" s="131" t="s">
        <v>183</v>
      </c>
      <c r="O81" s="131" t="s">
        <v>184</v>
      </c>
      <c r="P81" s="132"/>
      <c r="Q81" s="131"/>
      <c r="R81" s="131"/>
      <c r="S81" s="128"/>
      <c r="T81" s="128"/>
      <c r="U81" s="128"/>
      <c r="V81" s="128"/>
      <c r="W81" s="128"/>
      <c r="X81" s="128"/>
      <c r="Y81" s="161" t="s">
        <v>67</v>
      </c>
    </row>
    <row r="82" spans="1:25" ht="76.5">
      <c r="A82" s="128">
        <v>76</v>
      </c>
      <c r="B82" s="131" t="s">
        <v>175</v>
      </c>
      <c r="C82" s="131" t="s">
        <v>364</v>
      </c>
      <c r="D82" s="131" t="s">
        <v>365</v>
      </c>
      <c r="E82" s="131" t="s">
        <v>366</v>
      </c>
      <c r="F82" s="132" t="s">
        <v>367</v>
      </c>
      <c r="G82" s="132" t="s">
        <v>180</v>
      </c>
      <c r="H82" s="132" t="s">
        <v>357</v>
      </c>
      <c r="I82" s="132" t="s">
        <v>182</v>
      </c>
      <c r="J82" s="149" t="s">
        <v>63</v>
      </c>
      <c r="K82" s="149" t="s">
        <v>64</v>
      </c>
      <c r="L82" s="132">
        <v>100</v>
      </c>
      <c r="M82" s="132">
        <v>100</v>
      </c>
      <c r="N82" s="131" t="s">
        <v>183</v>
      </c>
      <c r="O82" s="131" t="s">
        <v>184</v>
      </c>
      <c r="P82" s="132"/>
      <c r="Q82" s="131"/>
      <c r="R82" s="131"/>
      <c r="S82" s="128"/>
      <c r="T82" s="128"/>
      <c r="U82" s="128"/>
      <c r="V82" s="128"/>
      <c r="W82" s="128"/>
      <c r="X82" s="128"/>
      <c r="Y82" s="161" t="s">
        <v>67</v>
      </c>
    </row>
    <row r="83" spans="1:25" ht="76.5">
      <c r="A83" s="128">
        <v>77</v>
      </c>
      <c r="B83" s="131" t="s">
        <v>55</v>
      </c>
      <c r="C83" s="131" t="s">
        <v>368</v>
      </c>
      <c r="D83" s="131" t="s">
        <v>369</v>
      </c>
      <c r="E83" s="131" t="s">
        <v>370</v>
      </c>
      <c r="F83" s="132" t="s">
        <v>221</v>
      </c>
      <c r="G83" s="132" t="s">
        <v>371</v>
      </c>
      <c r="H83" s="132" t="s">
        <v>357</v>
      </c>
      <c r="I83" s="132" t="s">
        <v>182</v>
      </c>
      <c r="J83" s="149" t="s">
        <v>63</v>
      </c>
      <c r="K83" s="149" t="s">
        <v>64</v>
      </c>
      <c r="L83" s="132">
        <v>150</v>
      </c>
      <c r="M83" s="132">
        <v>150</v>
      </c>
      <c r="N83" s="131" t="s">
        <v>183</v>
      </c>
      <c r="O83" s="131" t="s">
        <v>184</v>
      </c>
      <c r="P83" s="132"/>
      <c r="Q83" s="131"/>
      <c r="R83" s="131"/>
      <c r="S83" s="128"/>
      <c r="T83" s="128"/>
      <c r="U83" s="128"/>
      <c r="V83" s="128"/>
      <c r="W83" s="128"/>
      <c r="X83" s="128"/>
      <c r="Y83" s="161" t="s">
        <v>67</v>
      </c>
    </row>
    <row r="84" spans="1:25" ht="51">
      <c r="A84" s="128">
        <v>78</v>
      </c>
      <c r="B84" s="131" t="s">
        <v>175</v>
      </c>
      <c r="C84" s="131" t="s">
        <v>372</v>
      </c>
      <c r="D84" s="131" t="s">
        <v>373</v>
      </c>
      <c r="E84" s="131" t="s">
        <v>374</v>
      </c>
      <c r="F84" s="132" t="s">
        <v>375</v>
      </c>
      <c r="G84" s="132" t="s">
        <v>376</v>
      </c>
      <c r="H84" s="132" t="s">
        <v>357</v>
      </c>
      <c r="I84" s="132" t="s">
        <v>182</v>
      </c>
      <c r="J84" s="149" t="s">
        <v>63</v>
      </c>
      <c r="K84" s="149" t="s">
        <v>64</v>
      </c>
      <c r="L84" s="132">
        <v>24.7</v>
      </c>
      <c r="M84" s="132">
        <v>24.7</v>
      </c>
      <c r="N84" s="131" t="s">
        <v>183</v>
      </c>
      <c r="O84" s="131" t="s">
        <v>184</v>
      </c>
      <c r="P84" s="132"/>
      <c r="Q84" s="131"/>
      <c r="R84" s="131"/>
      <c r="S84" s="128"/>
      <c r="T84" s="128"/>
      <c r="U84" s="128"/>
      <c r="V84" s="128"/>
      <c r="W84" s="128"/>
      <c r="X84" s="128"/>
      <c r="Y84" s="161" t="s">
        <v>67</v>
      </c>
    </row>
    <row r="85" spans="1:25" ht="63.75">
      <c r="A85" s="128">
        <v>79</v>
      </c>
      <c r="B85" s="131" t="s">
        <v>175</v>
      </c>
      <c r="C85" s="131" t="s">
        <v>377</v>
      </c>
      <c r="D85" s="131" t="s">
        <v>378</v>
      </c>
      <c r="E85" s="131" t="s">
        <v>379</v>
      </c>
      <c r="F85" s="132" t="s">
        <v>221</v>
      </c>
      <c r="G85" s="132" t="s">
        <v>380</v>
      </c>
      <c r="H85" s="132" t="s">
        <v>357</v>
      </c>
      <c r="I85" s="132" t="s">
        <v>182</v>
      </c>
      <c r="J85" s="149" t="s">
        <v>63</v>
      </c>
      <c r="K85" s="149" t="s">
        <v>64</v>
      </c>
      <c r="L85" s="132">
        <v>136</v>
      </c>
      <c r="M85" s="132">
        <v>136</v>
      </c>
      <c r="N85" s="131" t="s">
        <v>183</v>
      </c>
      <c r="O85" s="131" t="s">
        <v>184</v>
      </c>
      <c r="P85" s="132"/>
      <c r="Q85" s="131"/>
      <c r="R85" s="131"/>
      <c r="S85" s="128"/>
      <c r="T85" s="128"/>
      <c r="U85" s="128"/>
      <c r="V85" s="128"/>
      <c r="W85" s="128"/>
      <c r="X85" s="128"/>
      <c r="Y85" s="161" t="s">
        <v>67</v>
      </c>
    </row>
    <row r="86" spans="1:25" s="122" customFormat="1" ht="127.5">
      <c r="A86" s="128">
        <v>80</v>
      </c>
      <c r="B86" s="131" t="s">
        <v>55</v>
      </c>
      <c r="C86" s="131" t="s">
        <v>381</v>
      </c>
      <c r="D86" s="131" t="s">
        <v>382</v>
      </c>
      <c r="E86" s="131" t="s">
        <v>383</v>
      </c>
      <c r="F86" s="132" t="s">
        <v>221</v>
      </c>
      <c r="G86" s="132" t="s">
        <v>180</v>
      </c>
      <c r="H86" s="132" t="s">
        <v>357</v>
      </c>
      <c r="I86" s="132" t="s">
        <v>182</v>
      </c>
      <c r="J86" s="149" t="s">
        <v>63</v>
      </c>
      <c r="K86" s="149" t="s">
        <v>64</v>
      </c>
      <c r="L86" s="132">
        <v>300</v>
      </c>
      <c r="M86" s="132">
        <v>300</v>
      </c>
      <c r="N86" s="131" t="s">
        <v>183</v>
      </c>
      <c r="O86" s="131" t="s">
        <v>184</v>
      </c>
      <c r="P86" s="132"/>
      <c r="Q86" s="131"/>
      <c r="R86" s="131"/>
      <c r="S86" s="128"/>
      <c r="T86" s="128"/>
      <c r="U86" s="128"/>
      <c r="V86" s="128"/>
      <c r="W86" s="128"/>
      <c r="X86" s="128"/>
      <c r="Y86" s="161" t="s">
        <v>67</v>
      </c>
    </row>
    <row r="87" spans="1:25" ht="38.25">
      <c r="A87" s="128">
        <v>81</v>
      </c>
      <c r="B87" s="131" t="s">
        <v>55</v>
      </c>
      <c r="C87" s="131" t="s">
        <v>384</v>
      </c>
      <c r="D87" s="131" t="s">
        <v>385</v>
      </c>
      <c r="E87" s="131" t="s">
        <v>386</v>
      </c>
      <c r="F87" s="132" t="s">
        <v>387</v>
      </c>
      <c r="G87" s="132" t="s">
        <v>180</v>
      </c>
      <c r="H87" s="132" t="s">
        <v>357</v>
      </c>
      <c r="I87" s="132" t="s">
        <v>182</v>
      </c>
      <c r="J87" s="149" t="s">
        <v>63</v>
      </c>
      <c r="K87" s="149" t="s">
        <v>64</v>
      </c>
      <c r="L87" s="132">
        <v>335.5</v>
      </c>
      <c r="M87" s="132">
        <v>335.5</v>
      </c>
      <c r="N87" s="181" t="s">
        <v>194</v>
      </c>
      <c r="O87" s="131" t="s">
        <v>195</v>
      </c>
      <c r="P87" s="132"/>
      <c r="Q87" s="131"/>
      <c r="R87" s="131"/>
      <c r="S87" s="128"/>
      <c r="T87" s="128"/>
      <c r="U87" s="128"/>
      <c r="V87" s="128"/>
      <c r="W87" s="128"/>
      <c r="X87" s="128"/>
      <c r="Y87" s="161" t="s">
        <v>67</v>
      </c>
    </row>
    <row r="88" spans="1:25" s="122" customFormat="1" ht="114.75">
      <c r="A88" s="128">
        <v>82</v>
      </c>
      <c r="B88" s="131" t="s">
        <v>175</v>
      </c>
      <c r="C88" s="131" t="s">
        <v>388</v>
      </c>
      <c r="D88" s="131" t="s">
        <v>389</v>
      </c>
      <c r="E88" s="131" t="s">
        <v>390</v>
      </c>
      <c r="F88" s="132" t="s">
        <v>391</v>
      </c>
      <c r="G88" s="132" t="s">
        <v>180</v>
      </c>
      <c r="H88" s="132" t="s">
        <v>357</v>
      </c>
      <c r="I88" s="132" t="s">
        <v>182</v>
      </c>
      <c r="J88" s="149" t="s">
        <v>63</v>
      </c>
      <c r="K88" s="149" t="s">
        <v>64</v>
      </c>
      <c r="L88" s="132">
        <v>100</v>
      </c>
      <c r="M88" s="132">
        <v>100</v>
      </c>
      <c r="N88" s="131" t="s">
        <v>183</v>
      </c>
      <c r="O88" s="131" t="s">
        <v>184</v>
      </c>
      <c r="P88" s="132"/>
      <c r="Q88" s="131"/>
      <c r="R88" s="131"/>
      <c r="S88" s="128"/>
      <c r="T88" s="128"/>
      <c r="U88" s="128"/>
      <c r="V88" s="128"/>
      <c r="W88" s="128"/>
      <c r="X88" s="128"/>
      <c r="Y88" s="161" t="s">
        <v>67</v>
      </c>
    </row>
    <row r="89" spans="1:25" ht="63.75">
      <c r="A89" s="128">
        <v>83</v>
      </c>
      <c r="B89" s="131" t="s">
        <v>175</v>
      </c>
      <c r="C89" s="131" t="s">
        <v>392</v>
      </c>
      <c r="D89" s="131" t="s">
        <v>378</v>
      </c>
      <c r="E89" s="131" t="s">
        <v>379</v>
      </c>
      <c r="F89" s="132" t="s">
        <v>221</v>
      </c>
      <c r="G89" s="132" t="s">
        <v>393</v>
      </c>
      <c r="H89" s="132" t="s">
        <v>357</v>
      </c>
      <c r="I89" s="132" t="s">
        <v>182</v>
      </c>
      <c r="J89" s="149" t="s">
        <v>63</v>
      </c>
      <c r="K89" s="149" t="s">
        <v>64</v>
      </c>
      <c r="L89" s="132">
        <v>336</v>
      </c>
      <c r="M89" s="132">
        <v>336</v>
      </c>
      <c r="N89" s="131" t="s">
        <v>183</v>
      </c>
      <c r="O89" s="131" t="s">
        <v>184</v>
      </c>
      <c r="P89" s="132"/>
      <c r="Q89" s="131"/>
      <c r="R89" s="131"/>
      <c r="S89" s="128"/>
      <c r="T89" s="128"/>
      <c r="U89" s="128"/>
      <c r="V89" s="128"/>
      <c r="W89" s="128"/>
      <c r="X89" s="128"/>
      <c r="Y89" s="161" t="s">
        <v>67</v>
      </c>
    </row>
    <row r="90" spans="1:25" s="122" customFormat="1" ht="63.75">
      <c r="A90" s="128">
        <v>84</v>
      </c>
      <c r="B90" s="131" t="s">
        <v>55</v>
      </c>
      <c r="C90" s="131" t="s">
        <v>394</v>
      </c>
      <c r="D90" s="131" t="s">
        <v>395</v>
      </c>
      <c r="E90" s="144" t="s">
        <v>396</v>
      </c>
      <c r="F90" s="132" t="s">
        <v>170</v>
      </c>
      <c r="G90" s="132" t="s">
        <v>397</v>
      </c>
      <c r="H90" s="132" t="s">
        <v>398</v>
      </c>
      <c r="I90" s="132" t="s">
        <v>399</v>
      </c>
      <c r="J90" s="132" t="s">
        <v>63</v>
      </c>
      <c r="K90" s="132" t="s">
        <v>63</v>
      </c>
      <c r="L90" s="132">
        <v>205</v>
      </c>
      <c r="M90" s="132">
        <v>205</v>
      </c>
      <c r="N90" s="131" t="s">
        <v>183</v>
      </c>
      <c r="O90" s="131" t="s">
        <v>184</v>
      </c>
      <c r="P90" s="132"/>
      <c r="Q90" s="131"/>
      <c r="R90" s="131"/>
      <c r="S90" s="128"/>
      <c r="T90" s="128"/>
      <c r="U90" s="128"/>
      <c r="V90" s="128"/>
      <c r="W90" s="128"/>
      <c r="X90" s="128"/>
      <c r="Y90" s="161" t="s">
        <v>67</v>
      </c>
    </row>
    <row r="91" spans="1:25" ht="38.25">
      <c r="A91" s="128">
        <v>85</v>
      </c>
      <c r="B91" s="131" t="s">
        <v>55</v>
      </c>
      <c r="C91" s="131" t="s">
        <v>400</v>
      </c>
      <c r="D91" s="131" t="s">
        <v>401</v>
      </c>
      <c r="E91" s="131" t="s">
        <v>402</v>
      </c>
      <c r="F91" s="131" t="s">
        <v>150</v>
      </c>
      <c r="G91" s="132" t="s">
        <v>397</v>
      </c>
      <c r="H91" s="132" t="s">
        <v>398</v>
      </c>
      <c r="I91" s="132" t="s">
        <v>399</v>
      </c>
      <c r="J91" s="132" t="s">
        <v>63</v>
      </c>
      <c r="K91" s="132" t="s">
        <v>63</v>
      </c>
      <c r="L91" s="182">
        <v>251.46</v>
      </c>
      <c r="M91" s="182">
        <v>251.46</v>
      </c>
      <c r="N91" s="131" t="s">
        <v>200</v>
      </c>
      <c r="O91" s="131" t="s">
        <v>201</v>
      </c>
      <c r="P91" s="132"/>
      <c r="Q91" s="131"/>
      <c r="R91" s="131"/>
      <c r="S91" s="128"/>
      <c r="T91" s="128"/>
      <c r="U91" s="128"/>
      <c r="V91" s="128"/>
      <c r="W91" s="128"/>
      <c r="X91" s="128"/>
      <c r="Y91" s="161" t="s">
        <v>67</v>
      </c>
    </row>
    <row r="92" spans="1:25" ht="51">
      <c r="A92" s="128">
        <v>86</v>
      </c>
      <c r="B92" s="140" t="s">
        <v>55</v>
      </c>
      <c r="C92" s="140" t="s">
        <v>403</v>
      </c>
      <c r="D92" s="140" t="s">
        <v>404</v>
      </c>
      <c r="E92" s="140" t="s">
        <v>405</v>
      </c>
      <c r="F92" s="156" t="s">
        <v>406</v>
      </c>
      <c r="G92" s="132" t="s">
        <v>397</v>
      </c>
      <c r="H92" s="132" t="s">
        <v>398</v>
      </c>
      <c r="I92" s="132" t="s">
        <v>399</v>
      </c>
      <c r="J92" s="132" t="s">
        <v>63</v>
      </c>
      <c r="K92" s="132" t="s">
        <v>63</v>
      </c>
      <c r="L92" s="157">
        <v>150</v>
      </c>
      <c r="M92" s="157">
        <v>150</v>
      </c>
      <c r="N92" s="131" t="s">
        <v>200</v>
      </c>
      <c r="O92" s="131" t="s">
        <v>201</v>
      </c>
      <c r="P92" s="132"/>
      <c r="Q92" s="131"/>
      <c r="R92" s="131"/>
      <c r="S92" s="128"/>
      <c r="T92" s="128"/>
      <c r="U92" s="128"/>
      <c r="V92" s="128"/>
      <c r="W92" s="128"/>
      <c r="X92" s="128"/>
      <c r="Y92" s="161" t="s">
        <v>67</v>
      </c>
    </row>
    <row r="93" spans="1:25" s="122" customFormat="1" ht="63.75">
      <c r="A93" s="128">
        <v>87</v>
      </c>
      <c r="B93" s="131" t="s">
        <v>55</v>
      </c>
      <c r="C93" s="140" t="s">
        <v>407</v>
      </c>
      <c r="D93" s="131" t="s">
        <v>408</v>
      </c>
      <c r="E93" s="133" t="s">
        <v>409</v>
      </c>
      <c r="F93" s="132" t="s">
        <v>410</v>
      </c>
      <c r="G93" s="132" t="s">
        <v>397</v>
      </c>
      <c r="H93" s="132" t="s">
        <v>398</v>
      </c>
      <c r="I93" s="132" t="s">
        <v>399</v>
      </c>
      <c r="J93" s="132" t="s">
        <v>63</v>
      </c>
      <c r="K93" s="132" t="s">
        <v>63</v>
      </c>
      <c r="L93" s="132">
        <v>114.6198</v>
      </c>
      <c r="M93" s="132">
        <v>0.6098</v>
      </c>
      <c r="N93" s="131" t="s">
        <v>200</v>
      </c>
      <c r="O93" s="131" t="s">
        <v>201</v>
      </c>
      <c r="P93" s="132">
        <v>114.01</v>
      </c>
      <c r="Q93" s="131" t="s">
        <v>308</v>
      </c>
      <c r="R93" s="131" t="s">
        <v>201</v>
      </c>
      <c r="S93" s="128"/>
      <c r="T93" s="128"/>
      <c r="U93" s="128"/>
      <c r="V93" s="128"/>
      <c r="W93" s="128"/>
      <c r="X93" s="128"/>
      <c r="Y93" s="161" t="s">
        <v>67</v>
      </c>
    </row>
    <row r="94" spans="1:25" s="122" customFormat="1" ht="89.25">
      <c r="A94" s="128">
        <v>88</v>
      </c>
      <c r="B94" s="131" t="s">
        <v>55</v>
      </c>
      <c r="C94" s="140" t="s">
        <v>411</v>
      </c>
      <c r="D94" s="131" t="s">
        <v>412</v>
      </c>
      <c r="E94" s="133" t="s">
        <v>413</v>
      </c>
      <c r="F94" s="132" t="s">
        <v>414</v>
      </c>
      <c r="G94" s="132" t="s">
        <v>397</v>
      </c>
      <c r="H94" s="132" t="s">
        <v>398</v>
      </c>
      <c r="I94" s="132" t="s">
        <v>399</v>
      </c>
      <c r="J94" s="132" t="s">
        <v>63</v>
      </c>
      <c r="K94" s="132" t="s">
        <v>63</v>
      </c>
      <c r="L94" s="132">
        <v>149.4504</v>
      </c>
      <c r="M94" s="132"/>
      <c r="N94" s="131"/>
      <c r="O94" s="131"/>
      <c r="P94" s="132">
        <v>149.4504</v>
      </c>
      <c r="Q94" s="131" t="s">
        <v>308</v>
      </c>
      <c r="R94" s="131" t="s">
        <v>201</v>
      </c>
      <c r="S94" s="128"/>
      <c r="T94" s="128"/>
      <c r="U94" s="128"/>
      <c r="V94" s="128"/>
      <c r="W94" s="128"/>
      <c r="X94" s="128"/>
      <c r="Y94" s="161" t="s">
        <v>67</v>
      </c>
    </row>
    <row r="95" spans="1:25" ht="63.75">
      <c r="A95" s="128">
        <v>89</v>
      </c>
      <c r="B95" s="131" t="s">
        <v>55</v>
      </c>
      <c r="C95" s="131" t="s">
        <v>415</v>
      </c>
      <c r="D95" s="131" t="s">
        <v>416</v>
      </c>
      <c r="E95" s="162" t="s">
        <v>417</v>
      </c>
      <c r="F95" s="132" t="s">
        <v>418</v>
      </c>
      <c r="G95" s="132" t="s">
        <v>397</v>
      </c>
      <c r="H95" s="132" t="s">
        <v>398</v>
      </c>
      <c r="I95" s="132" t="s">
        <v>399</v>
      </c>
      <c r="J95" s="132" t="s">
        <v>63</v>
      </c>
      <c r="K95" s="132" t="s">
        <v>63</v>
      </c>
      <c r="L95" s="145">
        <v>77</v>
      </c>
      <c r="M95" s="132"/>
      <c r="N95" s="131"/>
      <c r="O95" s="131"/>
      <c r="P95" s="145">
        <v>77</v>
      </c>
      <c r="Q95" s="131" t="s">
        <v>308</v>
      </c>
      <c r="R95" s="131" t="s">
        <v>201</v>
      </c>
      <c r="S95" s="128"/>
      <c r="T95" s="128"/>
      <c r="U95" s="128"/>
      <c r="V95" s="128"/>
      <c r="W95" s="128"/>
      <c r="X95" s="128"/>
      <c r="Y95" s="161" t="s">
        <v>67</v>
      </c>
    </row>
    <row r="96" spans="1:25" ht="63.75">
      <c r="A96" s="128">
        <v>90</v>
      </c>
      <c r="B96" s="131" t="s">
        <v>55</v>
      </c>
      <c r="C96" s="140" t="s">
        <v>419</v>
      </c>
      <c r="D96" s="131" t="s">
        <v>420</v>
      </c>
      <c r="E96" s="133" t="s">
        <v>421</v>
      </c>
      <c r="F96" s="132" t="s">
        <v>422</v>
      </c>
      <c r="G96" s="132" t="s">
        <v>397</v>
      </c>
      <c r="H96" s="132" t="s">
        <v>398</v>
      </c>
      <c r="I96" s="132" t="s">
        <v>399</v>
      </c>
      <c r="J96" s="132" t="s">
        <v>63</v>
      </c>
      <c r="K96" s="132" t="s">
        <v>63</v>
      </c>
      <c r="L96" s="145">
        <v>66</v>
      </c>
      <c r="M96" s="157"/>
      <c r="N96" s="131"/>
      <c r="O96" s="131"/>
      <c r="P96" s="145">
        <v>66</v>
      </c>
      <c r="Q96" s="131" t="s">
        <v>308</v>
      </c>
      <c r="R96" s="131" t="s">
        <v>201</v>
      </c>
      <c r="S96" s="128"/>
      <c r="T96" s="128"/>
      <c r="U96" s="128"/>
      <c r="V96" s="128"/>
      <c r="W96" s="128"/>
      <c r="X96" s="128"/>
      <c r="Y96" s="161" t="s">
        <v>67</v>
      </c>
    </row>
    <row r="97" spans="1:25" ht="76.5">
      <c r="A97" s="128">
        <v>91</v>
      </c>
      <c r="B97" s="131" t="s">
        <v>55</v>
      </c>
      <c r="C97" s="131" t="s">
        <v>423</v>
      </c>
      <c r="D97" s="133" t="s">
        <v>424</v>
      </c>
      <c r="E97" s="133" t="s">
        <v>425</v>
      </c>
      <c r="F97" s="132" t="s">
        <v>174</v>
      </c>
      <c r="G97" s="132" t="s">
        <v>397</v>
      </c>
      <c r="H97" s="132" t="s">
        <v>398</v>
      </c>
      <c r="I97" s="132" t="s">
        <v>399</v>
      </c>
      <c r="J97" s="132" t="s">
        <v>63</v>
      </c>
      <c r="K97" s="132" t="s">
        <v>63</v>
      </c>
      <c r="L97" s="132">
        <v>50</v>
      </c>
      <c r="M97" s="157"/>
      <c r="N97" s="131"/>
      <c r="O97" s="131"/>
      <c r="P97" s="132">
        <v>50</v>
      </c>
      <c r="Q97" s="131" t="s">
        <v>308</v>
      </c>
      <c r="R97" s="131" t="s">
        <v>201</v>
      </c>
      <c r="S97" s="128"/>
      <c r="T97" s="128"/>
      <c r="U97" s="128"/>
      <c r="V97" s="128"/>
      <c r="W97" s="128"/>
      <c r="X97" s="128"/>
      <c r="Y97" s="161" t="s">
        <v>67</v>
      </c>
    </row>
    <row r="98" spans="1:25" ht="63.75">
      <c r="A98" s="128">
        <v>92</v>
      </c>
      <c r="B98" s="131" t="s">
        <v>55</v>
      </c>
      <c r="C98" s="131" t="s">
        <v>426</v>
      </c>
      <c r="D98" s="131" t="s">
        <v>427</v>
      </c>
      <c r="E98" s="162" t="s">
        <v>428</v>
      </c>
      <c r="F98" s="132" t="s">
        <v>112</v>
      </c>
      <c r="G98" s="132" t="s">
        <v>397</v>
      </c>
      <c r="H98" s="132" t="s">
        <v>398</v>
      </c>
      <c r="I98" s="132" t="s">
        <v>399</v>
      </c>
      <c r="J98" s="132" t="s">
        <v>63</v>
      </c>
      <c r="K98" s="132" t="s">
        <v>63</v>
      </c>
      <c r="L98" s="145">
        <v>105</v>
      </c>
      <c r="M98" s="157"/>
      <c r="N98" s="131"/>
      <c r="O98" s="131"/>
      <c r="P98" s="145">
        <v>105</v>
      </c>
      <c r="Q98" s="131" t="s">
        <v>308</v>
      </c>
      <c r="R98" s="131" t="s">
        <v>201</v>
      </c>
      <c r="S98" s="128"/>
      <c r="T98" s="128"/>
      <c r="U98" s="128"/>
      <c r="V98" s="128"/>
      <c r="W98" s="128"/>
      <c r="X98" s="128"/>
      <c r="Y98" s="161" t="s">
        <v>67</v>
      </c>
    </row>
    <row r="99" spans="1:25" ht="127.5">
      <c r="A99" s="128">
        <v>93</v>
      </c>
      <c r="B99" s="131" t="s">
        <v>55</v>
      </c>
      <c r="C99" s="131" t="s">
        <v>429</v>
      </c>
      <c r="D99" s="131" t="s">
        <v>430</v>
      </c>
      <c r="E99" s="131" t="s">
        <v>431</v>
      </c>
      <c r="F99" s="132" t="s">
        <v>432</v>
      </c>
      <c r="G99" s="132" t="s">
        <v>433</v>
      </c>
      <c r="H99" s="163" t="s">
        <v>434</v>
      </c>
      <c r="I99" s="163" t="s">
        <v>435</v>
      </c>
      <c r="J99" s="149" t="s">
        <v>63</v>
      </c>
      <c r="K99" s="149" t="s">
        <v>64</v>
      </c>
      <c r="L99" s="132">
        <v>504</v>
      </c>
      <c r="M99" s="157">
        <v>85.68</v>
      </c>
      <c r="N99" s="131" t="s">
        <v>436</v>
      </c>
      <c r="O99" s="131" t="s">
        <v>437</v>
      </c>
      <c r="P99" s="157">
        <v>418.32</v>
      </c>
      <c r="Q99" s="131" t="s">
        <v>308</v>
      </c>
      <c r="R99" s="131" t="s">
        <v>201</v>
      </c>
      <c r="S99" s="128"/>
      <c r="T99" s="128"/>
      <c r="U99" s="128"/>
      <c r="V99" s="128"/>
      <c r="W99" s="128"/>
      <c r="X99" s="128"/>
      <c r="Y99" s="161" t="s">
        <v>67</v>
      </c>
    </row>
    <row r="100" spans="1:25" ht="140.25">
      <c r="A100" s="128">
        <v>94</v>
      </c>
      <c r="B100" s="131" t="s">
        <v>55</v>
      </c>
      <c r="C100" s="164" t="s">
        <v>438</v>
      </c>
      <c r="D100" s="165" t="s">
        <v>439</v>
      </c>
      <c r="E100" s="166" t="s">
        <v>440</v>
      </c>
      <c r="F100" s="167" t="s">
        <v>441</v>
      </c>
      <c r="G100" s="168" t="s">
        <v>289</v>
      </c>
      <c r="H100" s="169" t="s">
        <v>434</v>
      </c>
      <c r="I100" s="169" t="s">
        <v>435</v>
      </c>
      <c r="J100" s="169" t="s">
        <v>63</v>
      </c>
      <c r="K100" s="169" t="s">
        <v>64</v>
      </c>
      <c r="L100" s="183">
        <v>950</v>
      </c>
      <c r="M100" s="157">
        <v>650.46</v>
      </c>
      <c r="N100" s="131" t="s">
        <v>442</v>
      </c>
      <c r="O100" s="131" t="s">
        <v>443</v>
      </c>
      <c r="P100" s="157">
        <v>299.54</v>
      </c>
      <c r="Q100" s="131" t="s">
        <v>444</v>
      </c>
      <c r="R100" s="131" t="s">
        <v>445</v>
      </c>
      <c r="S100" s="128"/>
      <c r="T100" s="128"/>
      <c r="U100" s="128"/>
      <c r="V100" s="128"/>
      <c r="W100" s="128"/>
      <c r="X100" s="128"/>
      <c r="Y100" s="161" t="s">
        <v>67</v>
      </c>
    </row>
    <row r="101" spans="1:25" s="122" customFormat="1" ht="81" customHeight="1">
      <c r="A101" s="170">
        <v>95</v>
      </c>
      <c r="B101" s="171" t="s">
        <v>55</v>
      </c>
      <c r="C101" s="171" t="s">
        <v>446</v>
      </c>
      <c r="D101" s="171" t="s">
        <v>447</v>
      </c>
      <c r="E101" s="172" t="s">
        <v>448</v>
      </c>
      <c r="F101" s="173" t="s">
        <v>449</v>
      </c>
      <c r="G101" s="173" t="s">
        <v>450</v>
      </c>
      <c r="H101" s="173" t="s">
        <v>434</v>
      </c>
      <c r="I101" s="173" t="s">
        <v>435</v>
      </c>
      <c r="J101" s="173" t="s">
        <v>63</v>
      </c>
      <c r="K101" s="173" t="s">
        <v>64</v>
      </c>
      <c r="L101" s="173">
        <v>1600</v>
      </c>
      <c r="M101" s="157">
        <v>800</v>
      </c>
      <c r="N101" s="131" t="s">
        <v>183</v>
      </c>
      <c r="O101" s="131" t="s">
        <v>451</v>
      </c>
      <c r="P101" s="157">
        <v>315</v>
      </c>
      <c r="Q101" s="131" t="s">
        <v>189</v>
      </c>
      <c r="R101" s="131" t="s">
        <v>451</v>
      </c>
      <c r="S101" s="128"/>
      <c r="T101" s="128"/>
      <c r="U101" s="128"/>
      <c r="V101" s="128"/>
      <c r="W101" s="128"/>
      <c r="X101" s="128"/>
      <c r="Y101" s="161" t="s">
        <v>67</v>
      </c>
    </row>
    <row r="102" spans="1:25" ht="57" customHeight="1">
      <c r="A102" s="174"/>
      <c r="B102" s="171"/>
      <c r="C102" s="171"/>
      <c r="D102" s="171"/>
      <c r="E102" s="172"/>
      <c r="F102" s="173"/>
      <c r="G102" s="173"/>
      <c r="H102" s="173"/>
      <c r="I102" s="173"/>
      <c r="J102" s="173"/>
      <c r="K102" s="173"/>
      <c r="L102" s="173"/>
      <c r="M102" s="157">
        <v>485</v>
      </c>
      <c r="N102" s="131" t="s">
        <v>194</v>
      </c>
      <c r="O102" s="131" t="s">
        <v>195</v>
      </c>
      <c r="P102" s="157"/>
      <c r="Q102" s="131"/>
      <c r="R102" s="131"/>
      <c r="S102" s="128"/>
      <c r="T102" s="128"/>
      <c r="U102" s="128"/>
      <c r="V102" s="128"/>
      <c r="W102" s="128"/>
      <c r="X102" s="128"/>
      <c r="Y102" s="161" t="s">
        <v>67</v>
      </c>
    </row>
    <row r="103" spans="1:25" ht="89.25">
      <c r="A103" s="128">
        <v>96</v>
      </c>
      <c r="B103" s="131" t="s">
        <v>55</v>
      </c>
      <c r="C103" s="131" t="s">
        <v>452</v>
      </c>
      <c r="D103" s="175" t="s">
        <v>453</v>
      </c>
      <c r="E103" s="131" t="s">
        <v>454</v>
      </c>
      <c r="F103" s="163" t="s">
        <v>455</v>
      </c>
      <c r="G103" s="132" t="s">
        <v>456</v>
      </c>
      <c r="H103" s="163" t="s">
        <v>434</v>
      </c>
      <c r="I103" s="163" t="s">
        <v>435</v>
      </c>
      <c r="J103" s="163" t="s">
        <v>63</v>
      </c>
      <c r="K103" s="163" t="s">
        <v>64</v>
      </c>
      <c r="L103" s="132">
        <v>1448</v>
      </c>
      <c r="M103" s="157">
        <v>1345.54</v>
      </c>
      <c r="N103" s="131" t="s">
        <v>442</v>
      </c>
      <c r="O103" s="131" t="s">
        <v>443</v>
      </c>
      <c r="P103" s="157">
        <v>102.46</v>
      </c>
      <c r="Q103" s="131" t="s">
        <v>457</v>
      </c>
      <c r="R103" s="131" t="s">
        <v>443</v>
      </c>
      <c r="S103" s="128"/>
      <c r="T103" s="128"/>
      <c r="U103" s="128"/>
      <c r="V103" s="128"/>
      <c r="W103" s="128"/>
      <c r="X103" s="128"/>
      <c r="Y103" s="161" t="s">
        <v>67</v>
      </c>
    </row>
    <row r="104" spans="1:25" s="122" customFormat="1" ht="63.75">
      <c r="A104" s="128">
        <v>97</v>
      </c>
      <c r="B104" s="131" t="s">
        <v>55</v>
      </c>
      <c r="C104" s="176" t="s">
        <v>458</v>
      </c>
      <c r="D104" s="177" t="s">
        <v>459</v>
      </c>
      <c r="E104" s="178" t="s">
        <v>460</v>
      </c>
      <c r="F104" s="167" t="s">
        <v>461</v>
      </c>
      <c r="G104" s="168" t="s">
        <v>289</v>
      </c>
      <c r="H104" s="169" t="s">
        <v>434</v>
      </c>
      <c r="I104" s="169" t="s">
        <v>435</v>
      </c>
      <c r="J104" s="169" t="s">
        <v>63</v>
      </c>
      <c r="K104" s="169" t="s">
        <v>64</v>
      </c>
      <c r="L104" s="183">
        <v>1000</v>
      </c>
      <c r="M104" s="157"/>
      <c r="N104" s="131"/>
      <c r="O104" s="131"/>
      <c r="P104" s="157">
        <v>1000</v>
      </c>
      <c r="Q104" s="131" t="s">
        <v>189</v>
      </c>
      <c r="R104" s="131" t="s">
        <v>184</v>
      </c>
      <c r="S104" s="128"/>
      <c r="T104" s="128"/>
      <c r="U104" s="128"/>
      <c r="V104" s="128"/>
      <c r="W104" s="128"/>
      <c r="X104" s="128"/>
      <c r="Y104" s="161" t="s">
        <v>67</v>
      </c>
    </row>
    <row r="105" spans="1:25" ht="76.5">
      <c r="A105" s="128">
        <v>98</v>
      </c>
      <c r="B105" s="131" t="s">
        <v>55</v>
      </c>
      <c r="C105" s="131" t="s">
        <v>462</v>
      </c>
      <c r="D105" s="162" t="s">
        <v>463</v>
      </c>
      <c r="E105" s="162" t="s">
        <v>464</v>
      </c>
      <c r="F105" s="132" t="s">
        <v>465</v>
      </c>
      <c r="G105" s="132" t="s">
        <v>466</v>
      </c>
      <c r="H105" s="163" t="s">
        <v>434</v>
      </c>
      <c r="I105" s="163" t="s">
        <v>435</v>
      </c>
      <c r="J105" s="163" t="s">
        <v>63</v>
      </c>
      <c r="K105" s="163" t="s">
        <v>64</v>
      </c>
      <c r="L105" s="132">
        <v>49.86</v>
      </c>
      <c r="M105" s="157"/>
      <c r="N105" s="131"/>
      <c r="O105" s="131"/>
      <c r="P105" s="132">
        <v>49.86</v>
      </c>
      <c r="Q105" s="131" t="s">
        <v>457</v>
      </c>
      <c r="R105" s="131" t="s">
        <v>443</v>
      </c>
      <c r="S105" s="128"/>
      <c r="T105" s="128"/>
      <c r="U105" s="128"/>
      <c r="V105" s="128"/>
      <c r="W105" s="128"/>
      <c r="X105" s="128"/>
      <c r="Y105" s="161" t="s">
        <v>67</v>
      </c>
    </row>
    <row r="106" spans="1:25" ht="63.75">
      <c r="A106" s="128">
        <v>99</v>
      </c>
      <c r="B106" s="131" t="s">
        <v>55</v>
      </c>
      <c r="C106" s="131" t="s">
        <v>467</v>
      </c>
      <c r="D106" s="162" t="s">
        <v>468</v>
      </c>
      <c r="E106" s="162" t="s">
        <v>469</v>
      </c>
      <c r="F106" s="132" t="s">
        <v>470</v>
      </c>
      <c r="G106" s="132" t="s">
        <v>456</v>
      </c>
      <c r="H106" s="163" t="s">
        <v>434</v>
      </c>
      <c r="I106" s="163" t="s">
        <v>435</v>
      </c>
      <c r="J106" s="163" t="s">
        <v>63</v>
      </c>
      <c r="K106" s="163" t="s">
        <v>64</v>
      </c>
      <c r="L106" s="132">
        <v>25</v>
      </c>
      <c r="M106" s="157">
        <v>25</v>
      </c>
      <c r="N106" s="131" t="s">
        <v>436</v>
      </c>
      <c r="O106" s="131" t="s">
        <v>437</v>
      </c>
      <c r="P106" s="157"/>
      <c r="Q106" s="131"/>
      <c r="R106" s="131"/>
      <c r="S106" s="128"/>
      <c r="T106" s="128"/>
      <c r="U106" s="128"/>
      <c r="V106" s="128"/>
      <c r="W106" s="128"/>
      <c r="X106" s="128"/>
      <c r="Y106" s="161" t="s">
        <v>67</v>
      </c>
    </row>
    <row r="107" spans="1:25" s="122" customFormat="1" ht="63.75">
      <c r="A107" s="128">
        <v>100</v>
      </c>
      <c r="B107" s="131" t="s">
        <v>175</v>
      </c>
      <c r="C107" s="131" t="s">
        <v>471</v>
      </c>
      <c r="D107" s="131" t="s">
        <v>472</v>
      </c>
      <c r="E107" s="131" t="s">
        <v>473</v>
      </c>
      <c r="F107" s="132" t="s">
        <v>474</v>
      </c>
      <c r="G107" s="132" t="s">
        <v>475</v>
      </c>
      <c r="H107" s="132" t="s">
        <v>476</v>
      </c>
      <c r="I107" s="132" t="s">
        <v>477</v>
      </c>
      <c r="J107" s="132" t="s">
        <v>63</v>
      </c>
      <c r="K107" s="132" t="s">
        <v>64</v>
      </c>
      <c r="L107" s="132">
        <v>26.69</v>
      </c>
      <c r="M107" s="132">
        <v>26.69</v>
      </c>
      <c r="N107" s="131" t="s">
        <v>183</v>
      </c>
      <c r="O107" s="131" t="s">
        <v>184</v>
      </c>
      <c r="P107" s="157"/>
      <c r="Q107" s="158"/>
      <c r="R107" s="158"/>
      <c r="S107" s="128"/>
      <c r="T107" s="128"/>
      <c r="U107" s="128"/>
      <c r="V107" s="128"/>
      <c r="W107" s="128"/>
      <c r="X107" s="128"/>
      <c r="Y107" s="161" t="s">
        <v>67</v>
      </c>
    </row>
    <row r="108" spans="1:25" s="122" customFormat="1" ht="51">
      <c r="A108" s="128">
        <v>101</v>
      </c>
      <c r="B108" s="131" t="s">
        <v>175</v>
      </c>
      <c r="C108" s="131" t="s">
        <v>478</v>
      </c>
      <c r="D108" s="131" t="s">
        <v>479</v>
      </c>
      <c r="E108" s="131" t="s">
        <v>480</v>
      </c>
      <c r="F108" s="132" t="s">
        <v>481</v>
      </c>
      <c r="G108" s="132" t="s">
        <v>482</v>
      </c>
      <c r="H108" s="132" t="s">
        <v>476</v>
      </c>
      <c r="I108" s="132" t="s">
        <v>477</v>
      </c>
      <c r="J108" s="132" t="s">
        <v>63</v>
      </c>
      <c r="K108" s="132" t="s">
        <v>64</v>
      </c>
      <c r="L108" s="132">
        <v>105</v>
      </c>
      <c r="M108" s="132">
        <v>105</v>
      </c>
      <c r="N108" s="131" t="s">
        <v>183</v>
      </c>
      <c r="O108" s="131" t="s">
        <v>184</v>
      </c>
      <c r="P108" s="157"/>
      <c r="Q108" s="158"/>
      <c r="R108" s="158"/>
      <c r="S108" s="128"/>
      <c r="T108" s="128"/>
      <c r="U108" s="128"/>
      <c r="V108" s="128"/>
      <c r="W108" s="128"/>
      <c r="X108" s="128"/>
      <c r="Y108" s="161" t="s">
        <v>67</v>
      </c>
    </row>
    <row r="109" spans="1:25" ht="51" customHeight="1">
      <c r="A109" s="170">
        <v>102</v>
      </c>
      <c r="B109" s="131" t="s">
        <v>175</v>
      </c>
      <c r="C109" s="131" t="s">
        <v>483</v>
      </c>
      <c r="D109" s="131" t="s">
        <v>484</v>
      </c>
      <c r="E109" s="131" t="s">
        <v>485</v>
      </c>
      <c r="F109" s="132" t="s">
        <v>486</v>
      </c>
      <c r="G109" s="132" t="s">
        <v>487</v>
      </c>
      <c r="H109" s="132" t="s">
        <v>476</v>
      </c>
      <c r="I109" s="132" t="s">
        <v>477</v>
      </c>
      <c r="J109" s="132" t="s">
        <v>63</v>
      </c>
      <c r="K109" s="132" t="s">
        <v>64</v>
      </c>
      <c r="L109" s="132">
        <v>2571.26</v>
      </c>
      <c r="M109" s="157">
        <v>526.81</v>
      </c>
      <c r="N109" s="131" t="s">
        <v>194</v>
      </c>
      <c r="O109" s="131" t="s">
        <v>195</v>
      </c>
      <c r="P109" s="157"/>
      <c r="Q109" s="158"/>
      <c r="R109" s="158"/>
      <c r="S109" s="128"/>
      <c r="T109" s="128"/>
      <c r="U109" s="128"/>
      <c r="V109" s="128"/>
      <c r="W109" s="128"/>
      <c r="X109" s="128"/>
      <c r="Y109" s="161" t="s">
        <v>67</v>
      </c>
    </row>
    <row r="110" spans="1:25" ht="129.75" customHeight="1">
      <c r="A110" s="174"/>
      <c r="B110" s="131"/>
      <c r="C110" s="131"/>
      <c r="D110" s="131"/>
      <c r="E110" s="131"/>
      <c r="F110" s="132"/>
      <c r="G110" s="132"/>
      <c r="H110" s="132"/>
      <c r="I110" s="132"/>
      <c r="J110" s="132"/>
      <c r="K110" s="132"/>
      <c r="L110" s="132"/>
      <c r="M110" s="157">
        <v>2044.45</v>
      </c>
      <c r="N110" s="131" t="s">
        <v>65</v>
      </c>
      <c r="O110" s="131" t="s">
        <v>66</v>
      </c>
      <c r="P110" s="157"/>
      <c r="Q110" s="158"/>
      <c r="R110" s="158"/>
      <c r="S110" s="128"/>
      <c r="T110" s="128"/>
      <c r="U110" s="128"/>
      <c r="V110" s="128"/>
      <c r="W110" s="128"/>
      <c r="X110" s="128"/>
      <c r="Y110" s="161" t="s">
        <v>67</v>
      </c>
    </row>
    <row r="111" spans="1:25" s="122" customFormat="1" ht="50.25" customHeight="1">
      <c r="A111" s="170">
        <v>103</v>
      </c>
      <c r="B111" s="131" t="s">
        <v>175</v>
      </c>
      <c r="C111" s="131" t="s">
        <v>488</v>
      </c>
      <c r="D111" s="131" t="s">
        <v>489</v>
      </c>
      <c r="E111" s="131" t="s">
        <v>490</v>
      </c>
      <c r="F111" s="132" t="s">
        <v>59</v>
      </c>
      <c r="G111" s="132" t="s">
        <v>491</v>
      </c>
      <c r="H111" s="132" t="s">
        <v>492</v>
      </c>
      <c r="I111" s="132" t="s">
        <v>493</v>
      </c>
      <c r="J111" s="132" t="s">
        <v>63</v>
      </c>
      <c r="K111" s="132" t="s">
        <v>64</v>
      </c>
      <c r="L111" s="132">
        <f>M111+S111+P112+M113+M114</f>
        <v>621.541277</v>
      </c>
      <c r="M111" s="157">
        <v>0.75</v>
      </c>
      <c r="N111" s="131" t="s">
        <v>494</v>
      </c>
      <c r="O111" s="131" t="s">
        <v>495</v>
      </c>
      <c r="P111" s="157"/>
      <c r="Q111" s="158"/>
      <c r="R111" s="158"/>
      <c r="S111" s="128">
        <f>339.570444-0.75-45-275.6882</f>
        <v>18.132244000000014</v>
      </c>
      <c r="T111" s="128"/>
      <c r="U111" s="128"/>
      <c r="V111" s="128"/>
      <c r="W111" s="128"/>
      <c r="X111" s="128"/>
      <c r="Y111" s="161" t="s">
        <v>67</v>
      </c>
    </row>
    <row r="112" spans="1:25" s="122" customFormat="1" ht="50.25" customHeight="1">
      <c r="A112" s="179"/>
      <c r="B112" s="131"/>
      <c r="C112" s="131"/>
      <c r="D112" s="131"/>
      <c r="E112" s="131"/>
      <c r="F112" s="132"/>
      <c r="G112" s="132"/>
      <c r="H112" s="132"/>
      <c r="I112" s="132"/>
      <c r="J112" s="132"/>
      <c r="K112" s="132"/>
      <c r="L112" s="132"/>
      <c r="M112" s="157"/>
      <c r="N112" s="131"/>
      <c r="O112" s="131"/>
      <c r="P112" s="128">
        <v>275.6882</v>
      </c>
      <c r="Q112" s="131" t="s">
        <v>189</v>
      </c>
      <c r="R112" s="131" t="s">
        <v>496</v>
      </c>
      <c r="S112" s="128"/>
      <c r="T112" s="128"/>
      <c r="U112" s="128"/>
      <c r="V112" s="128"/>
      <c r="W112" s="128"/>
      <c r="X112" s="128"/>
      <c r="Y112" s="161"/>
    </row>
    <row r="113" spans="1:25" s="122" customFormat="1" ht="50.25" customHeight="1">
      <c r="A113" s="179"/>
      <c r="B113" s="131"/>
      <c r="C113" s="131"/>
      <c r="D113" s="131"/>
      <c r="E113" s="131"/>
      <c r="F113" s="132"/>
      <c r="G113" s="132"/>
      <c r="H113" s="132"/>
      <c r="I113" s="132"/>
      <c r="J113" s="132"/>
      <c r="K113" s="132"/>
      <c r="L113" s="132"/>
      <c r="M113" s="157">
        <v>45</v>
      </c>
      <c r="N113" s="131" t="s">
        <v>183</v>
      </c>
      <c r="O113" s="131" t="s">
        <v>184</v>
      </c>
      <c r="P113" s="157"/>
      <c r="Q113" s="158"/>
      <c r="R113" s="158"/>
      <c r="S113" s="128"/>
      <c r="T113" s="128"/>
      <c r="U113" s="128"/>
      <c r="V113" s="128"/>
      <c r="W113" s="128"/>
      <c r="X113" s="128"/>
      <c r="Y113" s="161"/>
    </row>
    <row r="114" spans="1:25" s="122" customFormat="1" ht="51">
      <c r="A114" s="174"/>
      <c r="B114" s="131"/>
      <c r="C114" s="131"/>
      <c r="D114" s="131"/>
      <c r="E114" s="131"/>
      <c r="F114" s="132"/>
      <c r="G114" s="132"/>
      <c r="H114" s="132"/>
      <c r="I114" s="132"/>
      <c r="J114" s="132"/>
      <c r="K114" s="132"/>
      <c r="L114" s="132"/>
      <c r="M114" s="132">
        <v>281.970833</v>
      </c>
      <c r="N114" s="131" t="s">
        <v>65</v>
      </c>
      <c r="O114" s="131" t="s">
        <v>66</v>
      </c>
      <c r="P114" s="157"/>
      <c r="Q114" s="158"/>
      <c r="R114" s="158"/>
      <c r="S114" s="128"/>
      <c r="T114" s="128"/>
      <c r="U114" s="128"/>
      <c r="V114" s="128"/>
      <c r="W114" s="128"/>
      <c r="X114" s="128"/>
      <c r="Y114" s="161" t="s">
        <v>67</v>
      </c>
    </row>
    <row r="115" spans="1:25" ht="51">
      <c r="A115" s="128">
        <v>104</v>
      </c>
      <c r="B115" s="131" t="s">
        <v>175</v>
      </c>
      <c r="C115" s="131" t="s">
        <v>497</v>
      </c>
      <c r="D115" s="131" t="s">
        <v>498</v>
      </c>
      <c r="E115" s="131" t="s">
        <v>499</v>
      </c>
      <c r="F115" s="132" t="s">
        <v>500</v>
      </c>
      <c r="G115" s="132" t="s">
        <v>482</v>
      </c>
      <c r="H115" s="132" t="s">
        <v>492</v>
      </c>
      <c r="I115" s="132" t="s">
        <v>493</v>
      </c>
      <c r="J115" s="132" t="s">
        <v>63</v>
      </c>
      <c r="K115" s="132" t="s">
        <v>64</v>
      </c>
      <c r="L115" s="132">
        <v>10.65</v>
      </c>
      <c r="M115" s="132">
        <v>10.65</v>
      </c>
      <c r="N115" s="131" t="s">
        <v>65</v>
      </c>
      <c r="O115" s="131" t="s">
        <v>66</v>
      </c>
      <c r="P115" s="157"/>
      <c r="Q115" s="158"/>
      <c r="R115" s="158"/>
      <c r="S115" s="128"/>
      <c r="T115" s="128"/>
      <c r="U115" s="128"/>
      <c r="V115" s="128"/>
      <c r="W115" s="128"/>
      <c r="X115" s="128"/>
      <c r="Y115" s="161" t="s">
        <v>67</v>
      </c>
    </row>
    <row r="116" spans="1:25" ht="51">
      <c r="A116" s="128">
        <v>105</v>
      </c>
      <c r="B116" s="131" t="s">
        <v>175</v>
      </c>
      <c r="C116" s="131" t="s">
        <v>501</v>
      </c>
      <c r="D116" s="131" t="s">
        <v>502</v>
      </c>
      <c r="E116" s="131" t="s">
        <v>503</v>
      </c>
      <c r="F116" s="132" t="s">
        <v>504</v>
      </c>
      <c r="G116" s="132">
        <v>2021</v>
      </c>
      <c r="H116" s="132" t="s">
        <v>492</v>
      </c>
      <c r="I116" s="132" t="s">
        <v>493</v>
      </c>
      <c r="J116" s="132" t="s">
        <v>63</v>
      </c>
      <c r="K116" s="132" t="s">
        <v>64</v>
      </c>
      <c r="L116" s="132">
        <v>24.9</v>
      </c>
      <c r="M116" s="132">
        <v>24.9</v>
      </c>
      <c r="N116" s="131" t="s">
        <v>65</v>
      </c>
      <c r="O116" s="131" t="s">
        <v>66</v>
      </c>
      <c r="P116" s="157"/>
      <c r="Q116" s="131"/>
      <c r="R116" s="131"/>
      <c r="S116" s="128"/>
      <c r="T116" s="128"/>
      <c r="U116" s="128"/>
      <c r="V116" s="128"/>
      <c r="W116" s="128"/>
      <c r="X116" s="128"/>
      <c r="Y116" s="161" t="s">
        <v>67</v>
      </c>
    </row>
    <row r="117" spans="1:25" ht="51">
      <c r="A117" s="128">
        <v>106</v>
      </c>
      <c r="B117" s="131" t="s">
        <v>55</v>
      </c>
      <c r="C117" s="131" t="s">
        <v>505</v>
      </c>
      <c r="D117" s="131" t="s">
        <v>506</v>
      </c>
      <c r="E117" s="131" t="s">
        <v>507</v>
      </c>
      <c r="F117" s="132" t="s">
        <v>508</v>
      </c>
      <c r="G117" s="132" t="s">
        <v>289</v>
      </c>
      <c r="H117" s="132" t="s">
        <v>509</v>
      </c>
      <c r="I117" s="132" t="s">
        <v>510</v>
      </c>
      <c r="J117" s="132" t="s">
        <v>63</v>
      </c>
      <c r="K117" s="132" t="s">
        <v>64</v>
      </c>
      <c r="L117" s="132">
        <v>785</v>
      </c>
      <c r="M117" s="132">
        <v>785</v>
      </c>
      <c r="N117" s="131" t="s">
        <v>194</v>
      </c>
      <c r="O117" s="131" t="s">
        <v>195</v>
      </c>
      <c r="P117" s="157"/>
      <c r="Q117" s="158"/>
      <c r="R117" s="158"/>
      <c r="S117" s="128"/>
      <c r="T117" s="128"/>
      <c r="U117" s="128"/>
      <c r="V117" s="128"/>
      <c r="W117" s="128"/>
      <c r="X117" s="128"/>
      <c r="Y117" s="161" t="s">
        <v>67</v>
      </c>
    </row>
    <row r="118" spans="1:25" s="122" customFormat="1" ht="102">
      <c r="A118" s="128">
        <v>107</v>
      </c>
      <c r="B118" s="131" t="s">
        <v>55</v>
      </c>
      <c r="C118" s="131" t="s">
        <v>511</v>
      </c>
      <c r="D118" s="131" t="s">
        <v>512</v>
      </c>
      <c r="E118" s="131" t="s">
        <v>513</v>
      </c>
      <c r="F118" s="132" t="s">
        <v>514</v>
      </c>
      <c r="G118" s="132" t="s">
        <v>180</v>
      </c>
      <c r="H118" s="132" t="s">
        <v>509</v>
      </c>
      <c r="I118" s="132" t="s">
        <v>510</v>
      </c>
      <c r="J118" s="132" t="s">
        <v>63</v>
      </c>
      <c r="K118" s="132" t="s">
        <v>64</v>
      </c>
      <c r="L118" s="132">
        <v>381.10172</v>
      </c>
      <c r="M118" s="132">
        <v>381.10172</v>
      </c>
      <c r="N118" s="131" t="s">
        <v>194</v>
      </c>
      <c r="O118" s="131" t="s">
        <v>195</v>
      </c>
      <c r="P118" s="157"/>
      <c r="Q118" s="158"/>
      <c r="R118" s="158"/>
      <c r="S118" s="128"/>
      <c r="T118" s="128"/>
      <c r="U118" s="128"/>
      <c r="V118" s="128"/>
      <c r="W118" s="128"/>
      <c r="X118" s="128"/>
      <c r="Y118" s="161" t="s">
        <v>67</v>
      </c>
    </row>
    <row r="119" spans="1:25" ht="51">
      <c r="A119" s="128">
        <v>108</v>
      </c>
      <c r="B119" s="131" t="s">
        <v>55</v>
      </c>
      <c r="C119" s="131" t="s">
        <v>515</v>
      </c>
      <c r="D119" s="131" t="s">
        <v>516</v>
      </c>
      <c r="E119" s="131" t="s">
        <v>517</v>
      </c>
      <c r="F119" s="132" t="s">
        <v>514</v>
      </c>
      <c r="G119" s="132" t="s">
        <v>180</v>
      </c>
      <c r="H119" s="132" t="s">
        <v>509</v>
      </c>
      <c r="I119" s="132" t="s">
        <v>510</v>
      </c>
      <c r="J119" s="132" t="s">
        <v>63</v>
      </c>
      <c r="K119" s="132" t="s">
        <v>64</v>
      </c>
      <c r="L119" s="132">
        <v>273</v>
      </c>
      <c r="M119" s="132">
        <v>273</v>
      </c>
      <c r="N119" s="131" t="s">
        <v>194</v>
      </c>
      <c r="O119" s="131" t="s">
        <v>195</v>
      </c>
      <c r="P119" s="157"/>
      <c r="Q119" s="158"/>
      <c r="R119" s="158"/>
      <c r="S119" s="128"/>
      <c r="T119" s="128"/>
      <c r="U119" s="128"/>
      <c r="V119" s="128"/>
      <c r="W119" s="128"/>
      <c r="X119" s="128"/>
      <c r="Y119" s="161" t="s">
        <v>67</v>
      </c>
    </row>
    <row r="120" spans="1:25" ht="102">
      <c r="A120" s="128">
        <v>109</v>
      </c>
      <c r="B120" s="131" t="s">
        <v>55</v>
      </c>
      <c r="C120" s="131" t="s">
        <v>518</v>
      </c>
      <c r="D120" s="131" t="s">
        <v>519</v>
      </c>
      <c r="E120" s="131" t="s">
        <v>520</v>
      </c>
      <c r="F120" s="132" t="s">
        <v>521</v>
      </c>
      <c r="G120" s="132" t="s">
        <v>180</v>
      </c>
      <c r="H120" s="132" t="s">
        <v>522</v>
      </c>
      <c r="I120" s="132" t="s">
        <v>523</v>
      </c>
      <c r="J120" s="132" t="s">
        <v>63</v>
      </c>
      <c r="K120" s="132" t="s">
        <v>64</v>
      </c>
      <c r="L120" s="132">
        <v>150</v>
      </c>
      <c r="M120" s="132">
        <v>150</v>
      </c>
      <c r="N120" s="131" t="s">
        <v>194</v>
      </c>
      <c r="O120" s="131" t="s">
        <v>195</v>
      </c>
      <c r="P120" s="157"/>
      <c r="Q120" s="131"/>
      <c r="R120" s="131"/>
      <c r="S120" s="128"/>
      <c r="T120" s="128"/>
      <c r="U120" s="128"/>
      <c r="V120" s="128"/>
      <c r="W120" s="128"/>
      <c r="X120" s="128"/>
      <c r="Y120" s="161" t="s">
        <v>67</v>
      </c>
    </row>
    <row r="121" spans="1:25" s="122" customFormat="1" ht="63.75">
      <c r="A121" s="128">
        <v>110</v>
      </c>
      <c r="B121" s="131" t="s">
        <v>55</v>
      </c>
      <c r="C121" s="131" t="s">
        <v>524</v>
      </c>
      <c r="D121" s="131" t="s">
        <v>525</v>
      </c>
      <c r="E121" s="131" t="s">
        <v>526</v>
      </c>
      <c r="F121" s="132" t="s">
        <v>521</v>
      </c>
      <c r="G121" s="132" t="s">
        <v>180</v>
      </c>
      <c r="H121" s="132" t="s">
        <v>522</v>
      </c>
      <c r="I121" s="132" t="s">
        <v>523</v>
      </c>
      <c r="J121" s="132" t="s">
        <v>63</v>
      </c>
      <c r="K121" s="132" t="s">
        <v>64</v>
      </c>
      <c r="L121" s="132">
        <v>92.58000000000001</v>
      </c>
      <c r="M121" s="132">
        <v>92.58000000000001</v>
      </c>
      <c r="N121" s="131" t="s">
        <v>194</v>
      </c>
      <c r="O121" s="131" t="s">
        <v>195</v>
      </c>
      <c r="P121" s="157"/>
      <c r="Q121" s="131"/>
      <c r="R121" s="131"/>
      <c r="S121" s="128"/>
      <c r="T121" s="128"/>
      <c r="U121" s="128"/>
      <c r="V121" s="128"/>
      <c r="W121" s="128"/>
      <c r="X121" s="128"/>
      <c r="Y121" s="161" t="s">
        <v>67</v>
      </c>
    </row>
    <row r="122" spans="1:25" s="122" customFormat="1" ht="51">
      <c r="A122" s="128">
        <v>111</v>
      </c>
      <c r="B122" s="131" t="s">
        <v>175</v>
      </c>
      <c r="C122" s="131" t="s">
        <v>527</v>
      </c>
      <c r="D122" s="131" t="s">
        <v>528</v>
      </c>
      <c r="E122" s="131" t="s">
        <v>529</v>
      </c>
      <c r="F122" s="132" t="s">
        <v>59</v>
      </c>
      <c r="G122" s="132" t="s">
        <v>530</v>
      </c>
      <c r="H122" s="132" t="s">
        <v>531</v>
      </c>
      <c r="I122" s="132" t="s">
        <v>532</v>
      </c>
      <c r="J122" s="132" t="s">
        <v>63</v>
      </c>
      <c r="K122" s="132" t="s">
        <v>64</v>
      </c>
      <c r="L122" s="132">
        <v>210</v>
      </c>
      <c r="M122" s="132">
        <v>210</v>
      </c>
      <c r="N122" s="131" t="s">
        <v>183</v>
      </c>
      <c r="O122" s="131" t="s">
        <v>184</v>
      </c>
      <c r="P122" s="157"/>
      <c r="Q122" s="158"/>
      <c r="R122" s="158"/>
      <c r="S122" s="128"/>
      <c r="T122" s="128"/>
      <c r="U122" s="128"/>
      <c r="V122" s="128"/>
      <c r="W122" s="128"/>
      <c r="X122" s="128"/>
      <c r="Y122" s="161" t="s">
        <v>67</v>
      </c>
    </row>
    <row r="123" spans="1:25" ht="63.75">
      <c r="A123" s="128">
        <v>112</v>
      </c>
      <c r="B123" s="131" t="s">
        <v>175</v>
      </c>
      <c r="C123" s="131" t="s">
        <v>533</v>
      </c>
      <c r="D123" s="131" t="s">
        <v>534</v>
      </c>
      <c r="E123" s="131" t="s">
        <v>535</v>
      </c>
      <c r="F123" s="132" t="s">
        <v>240</v>
      </c>
      <c r="G123" s="132" t="s">
        <v>536</v>
      </c>
      <c r="H123" s="132" t="s">
        <v>531</v>
      </c>
      <c r="I123" s="132" t="s">
        <v>532</v>
      </c>
      <c r="J123" s="132" t="s">
        <v>63</v>
      </c>
      <c r="K123" s="132" t="s">
        <v>64</v>
      </c>
      <c r="L123" s="132">
        <v>36.6</v>
      </c>
      <c r="M123" s="132">
        <v>36.6</v>
      </c>
      <c r="N123" s="131" t="s">
        <v>183</v>
      </c>
      <c r="O123" s="131" t="s">
        <v>184</v>
      </c>
      <c r="P123" s="157"/>
      <c r="Q123" s="158"/>
      <c r="R123" s="158"/>
      <c r="S123" s="128"/>
      <c r="T123" s="128"/>
      <c r="U123" s="128"/>
      <c r="V123" s="128"/>
      <c r="W123" s="128"/>
      <c r="X123" s="128"/>
      <c r="Y123" s="161" t="s">
        <v>67</v>
      </c>
    </row>
    <row r="124" spans="1:25" ht="51">
      <c r="A124" s="128">
        <v>113</v>
      </c>
      <c r="B124" s="131" t="s">
        <v>175</v>
      </c>
      <c r="C124" s="131" t="s">
        <v>537</v>
      </c>
      <c r="D124" s="131" t="s">
        <v>538</v>
      </c>
      <c r="E124" s="131" t="s">
        <v>539</v>
      </c>
      <c r="F124" s="132" t="s">
        <v>540</v>
      </c>
      <c r="G124" s="132" t="s">
        <v>530</v>
      </c>
      <c r="H124" s="132" t="s">
        <v>531</v>
      </c>
      <c r="I124" s="132" t="s">
        <v>532</v>
      </c>
      <c r="J124" s="132" t="s">
        <v>63</v>
      </c>
      <c r="K124" s="132" t="s">
        <v>64</v>
      </c>
      <c r="L124" s="132">
        <v>160</v>
      </c>
      <c r="M124" s="132">
        <v>160</v>
      </c>
      <c r="N124" s="131" t="s">
        <v>183</v>
      </c>
      <c r="O124" s="131" t="s">
        <v>184</v>
      </c>
      <c r="P124" s="157"/>
      <c r="Q124" s="131"/>
      <c r="R124" s="131"/>
      <c r="S124" s="128"/>
      <c r="T124" s="128"/>
      <c r="U124" s="128"/>
      <c r="V124" s="128"/>
      <c r="W124" s="128"/>
      <c r="X124" s="128"/>
      <c r="Y124" s="161" t="s">
        <v>67</v>
      </c>
    </row>
    <row r="125" spans="1:25" ht="63.75">
      <c r="A125" s="170">
        <v>114</v>
      </c>
      <c r="B125" s="131" t="s">
        <v>55</v>
      </c>
      <c r="C125" s="131" t="s">
        <v>541</v>
      </c>
      <c r="D125" s="131" t="s">
        <v>542</v>
      </c>
      <c r="E125" s="131" t="s">
        <v>543</v>
      </c>
      <c r="F125" s="132" t="s">
        <v>544</v>
      </c>
      <c r="G125" s="132" t="s">
        <v>545</v>
      </c>
      <c r="H125" s="132" t="s">
        <v>546</v>
      </c>
      <c r="I125" s="132" t="s">
        <v>547</v>
      </c>
      <c r="J125" s="132" t="s">
        <v>63</v>
      </c>
      <c r="K125" s="132" t="s">
        <v>64</v>
      </c>
      <c r="L125" s="132">
        <v>1007</v>
      </c>
      <c r="M125" s="157">
        <v>539.32</v>
      </c>
      <c r="N125" s="131" t="s">
        <v>436</v>
      </c>
      <c r="O125" s="131" t="s">
        <v>437</v>
      </c>
      <c r="P125" s="157">
        <v>331.68</v>
      </c>
      <c r="Q125" s="131" t="s">
        <v>457</v>
      </c>
      <c r="R125" s="131" t="s">
        <v>443</v>
      </c>
      <c r="S125" s="128"/>
      <c r="T125" s="128"/>
      <c r="U125" s="128"/>
      <c r="V125" s="128"/>
      <c r="W125" s="128"/>
      <c r="X125" s="128"/>
      <c r="Y125" s="161" t="s">
        <v>67</v>
      </c>
    </row>
    <row r="126" spans="1:25" ht="63.75">
      <c r="A126" s="179"/>
      <c r="B126" s="131"/>
      <c r="C126" s="131"/>
      <c r="D126" s="131"/>
      <c r="E126" s="131"/>
      <c r="F126" s="132"/>
      <c r="G126" s="132"/>
      <c r="H126" s="132"/>
      <c r="I126" s="132"/>
      <c r="J126" s="132"/>
      <c r="K126" s="132"/>
      <c r="L126" s="132"/>
      <c r="M126" s="157"/>
      <c r="N126" s="131"/>
      <c r="O126" s="131"/>
      <c r="P126" s="157">
        <v>83</v>
      </c>
      <c r="Q126" s="131" t="s">
        <v>548</v>
      </c>
      <c r="R126" s="131" t="s">
        <v>549</v>
      </c>
      <c r="S126" s="128"/>
      <c r="T126" s="128"/>
      <c r="U126" s="128"/>
      <c r="V126" s="128"/>
      <c r="W126" s="128"/>
      <c r="X126" s="128"/>
      <c r="Y126" s="161" t="s">
        <v>67</v>
      </c>
    </row>
    <row r="127" spans="1:25" ht="63.75">
      <c r="A127" s="174"/>
      <c r="B127" s="131"/>
      <c r="C127" s="131"/>
      <c r="D127" s="131"/>
      <c r="E127" s="131"/>
      <c r="F127" s="132"/>
      <c r="G127" s="132"/>
      <c r="H127" s="132"/>
      <c r="I127" s="132"/>
      <c r="J127" s="132"/>
      <c r="K127" s="132"/>
      <c r="L127" s="132"/>
      <c r="M127" s="157">
        <v>46</v>
      </c>
      <c r="N127" s="131" t="s">
        <v>550</v>
      </c>
      <c r="O127" s="131" t="s">
        <v>437</v>
      </c>
      <c r="P127" s="157">
        <v>7</v>
      </c>
      <c r="Q127" s="131" t="s">
        <v>189</v>
      </c>
      <c r="R127" s="131" t="s">
        <v>184</v>
      </c>
      <c r="S127" s="128"/>
      <c r="T127" s="128"/>
      <c r="U127" s="128"/>
      <c r="V127" s="128"/>
      <c r="W127" s="128"/>
      <c r="X127" s="128"/>
      <c r="Y127" s="161" t="s">
        <v>67</v>
      </c>
    </row>
    <row r="128" spans="1:25" s="122" customFormat="1" ht="51">
      <c r="A128" s="128">
        <v>115</v>
      </c>
      <c r="B128" s="180" t="s">
        <v>55</v>
      </c>
      <c r="C128" s="180" t="s">
        <v>551</v>
      </c>
      <c r="D128" s="180" t="s">
        <v>552</v>
      </c>
      <c r="E128" s="180" t="s">
        <v>553</v>
      </c>
      <c r="F128" s="161" t="s">
        <v>554</v>
      </c>
      <c r="G128" s="161" t="s">
        <v>555</v>
      </c>
      <c r="H128" s="161" t="s">
        <v>298</v>
      </c>
      <c r="I128" s="161" t="s">
        <v>299</v>
      </c>
      <c r="J128" s="132" t="s">
        <v>63</v>
      </c>
      <c r="K128" s="132" t="s">
        <v>63</v>
      </c>
      <c r="L128" s="132">
        <f>300</f>
        <v>300</v>
      </c>
      <c r="M128" s="132">
        <f>300</f>
        <v>300</v>
      </c>
      <c r="N128" s="180" t="s">
        <v>556</v>
      </c>
      <c r="O128" s="180" t="s">
        <v>557</v>
      </c>
      <c r="P128" s="161"/>
      <c r="Q128" s="180"/>
      <c r="R128" s="180"/>
      <c r="S128" s="161"/>
      <c r="T128" s="161"/>
      <c r="U128" s="161"/>
      <c r="V128" s="161"/>
      <c r="W128" s="161"/>
      <c r="X128" s="161"/>
      <c r="Y128" s="161" t="s">
        <v>558</v>
      </c>
    </row>
    <row r="129" spans="1:25" s="122" customFormat="1" ht="76.5">
      <c r="A129" s="128">
        <v>116</v>
      </c>
      <c r="B129" s="180" t="s">
        <v>55</v>
      </c>
      <c r="C129" s="180" t="s">
        <v>559</v>
      </c>
      <c r="D129" s="180" t="s">
        <v>560</v>
      </c>
      <c r="E129" s="180" t="s">
        <v>561</v>
      </c>
      <c r="F129" s="161" t="s">
        <v>562</v>
      </c>
      <c r="G129" s="161" t="s">
        <v>555</v>
      </c>
      <c r="H129" s="161" t="s">
        <v>298</v>
      </c>
      <c r="I129" s="161" t="s">
        <v>299</v>
      </c>
      <c r="J129" s="161" t="s">
        <v>63</v>
      </c>
      <c r="K129" s="161" t="s">
        <v>63</v>
      </c>
      <c r="L129" s="132">
        <v>163.945</v>
      </c>
      <c r="M129" s="132">
        <v>163.945</v>
      </c>
      <c r="N129" s="180" t="s">
        <v>563</v>
      </c>
      <c r="O129" s="180" t="s">
        <v>564</v>
      </c>
      <c r="P129" s="161"/>
      <c r="Q129" s="180"/>
      <c r="R129" s="180"/>
      <c r="S129" s="161"/>
      <c r="T129" s="161"/>
      <c r="U129" s="161"/>
      <c r="V129" s="161"/>
      <c r="W129" s="161"/>
      <c r="X129" s="161"/>
      <c r="Y129" s="161" t="s">
        <v>558</v>
      </c>
    </row>
    <row r="130" spans="1:25" ht="63.75">
      <c r="A130" s="128">
        <v>117</v>
      </c>
      <c r="B130" s="180" t="s">
        <v>55</v>
      </c>
      <c r="C130" s="180" t="s">
        <v>565</v>
      </c>
      <c r="D130" s="180" t="s">
        <v>566</v>
      </c>
      <c r="E130" s="180" t="s">
        <v>567</v>
      </c>
      <c r="F130" s="161" t="s">
        <v>562</v>
      </c>
      <c r="G130" s="161" t="s">
        <v>555</v>
      </c>
      <c r="H130" s="161" t="s">
        <v>298</v>
      </c>
      <c r="I130" s="161" t="s">
        <v>299</v>
      </c>
      <c r="J130" s="161" t="s">
        <v>63</v>
      </c>
      <c r="K130" s="161" t="s">
        <v>63</v>
      </c>
      <c r="L130" s="189">
        <v>91.96</v>
      </c>
      <c r="M130" s="189">
        <v>91.96</v>
      </c>
      <c r="N130" s="180" t="s">
        <v>200</v>
      </c>
      <c r="O130" s="180" t="s">
        <v>568</v>
      </c>
      <c r="P130" s="161"/>
      <c r="Q130" s="180"/>
      <c r="R130" s="180"/>
      <c r="S130" s="161"/>
      <c r="T130" s="161"/>
      <c r="U130" s="161"/>
      <c r="V130" s="161"/>
      <c r="W130" s="161"/>
      <c r="X130" s="161"/>
      <c r="Y130" s="161" t="s">
        <v>558</v>
      </c>
    </row>
    <row r="131" spans="1:25" s="122" customFormat="1" ht="38.25">
      <c r="A131" s="170">
        <v>118</v>
      </c>
      <c r="B131" s="180" t="s">
        <v>55</v>
      </c>
      <c r="C131" s="180" t="s">
        <v>569</v>
      </c>
      <c r="D131" s="180" t="s">
        <v>570</v>
      </c>
      <c r="E131" s="180" t="s">
        <v>571</v>
      </c>
      <c r="F131" s="161" t="s">
        <v>572</v>
      </c>
      <c r="G131" s="161" t="s">
        <v>555</v>
      </c>
      <c r="H131" s="161" t="s">
        <v>298</v>
      </c>
      <c r="I131" s="161" t="s">
        <v>299</v>
      </c>
      <c r="J131" s="161" t="s">
        <v>63</v>
      </c>
      <c r="K131" s="161" t="s">
        <v>63</v>
      </c>
      <c r="L131" s="189">
        <v>163.8988</v>
      </c>
      <c r="M131" s="161">
        <v>87.295</v>
      </c>
      <c r="N131" s="180" t="s">
        <v>200</v>
      </c>
      <c r="O131" s="180" t="s">
        <v>568</v>
      </c>
      <c r="P131" s="161"/>
      <c r="Q131" s="180"/>
      <c r="R131" s="180"/>
      <c r="S131" s="161"/>
      <c r="T131" s="161"/>
      <c r="U131" s="161"/>
      <c r="V131" s="161"/>
      <c r="W131" s="161"/>
      <c r="X131" s="161"/>
      <c r="Y131" s="161" t="s">
        <v>558</v>
      </c>
    </row>
    <row r="132" spans="1:25" s="122" customFormat="1" ht="51">
      <c r="A132" s="174"/>
      <c r="B132" s="180"/>
      <c r="C132" s="180"/>
      <c r="D132" s="180"/>
      <c r="E132" s="180"/>
      <c r="F132" s="161"/>
      <c r="G132" s="161"/>
      <c r="H132" s="161"/>
      <c r="I132" s="161"/>
      <c r="J132" s="161"/>
      <c r="K132" s="161"/>
      <c r="L132" s="189"/>
      <c r="M132" s="161">
        <v>76.6038</v>
      </c>
      <c r="N132" s="180" t="s">
        <v>556</v>
      </c>
      <c r="O132" s="180" t="s">
        <v>557</v>
      </c>
      <c r="P132" s="161"/>
      <c r="Q132" s="180"/>
      <c r="R132" s="180"/>
      <c r="S132" s="161"/>
      <c r="T132" s="161"/>
      <c r="U132" s="161"/>
      <c r="V132" s="161"/>
      <c r="W132" s="161"/>
      <c r="X132" s="161"/>
      <c r="Y132" s="161"/>
    </row>
    <row r="133" spans="1:25" ht="38.25">
      <c r="A133" s="170">
        <v>119</v>
      </c>
      <c r="B133" s="180" t="s">
        <v>55</v>
      </c>
      <c r="C133" s="180" t="s">
        <v>573</v>
      </c>
      <c r="D133" s="180" t="s">
        <v>574</v>
      </c>
      <c r="E133" s="180" t="s">
        <v>575</v>
      </c>
      <c r="F133" s="161" t="s">
        <v>576</v>
      </c>
      <c r="G133" s="161" t="s">
        <v>555</v>
      </c>
      <c r="H133" s="161" t="s">
        <v>298</v>
      </c>
      <c r="I133" s="161" t="s">
        <v>299</v>
      </c>
      <c r="J133" s="161" t="s">
        <v>63</v>
      </c>
      <c r="K133" s="161" t="s">
        <v>63</v>
      </c>
      <c r="L133" s="189">
        <v>357.335</v>
      </c>
      <c r="M133" s="161">
        <v>300</v>
      </c>
      <c r="N133" s="180" t="s">
        <v>200</v>
      </c>
      <c r="O133" s="180" t="s">
        <v>568</v>
      </c>
      <c r="P133" s="161"/>
      <c r="Q133" s="180"/>
      <c r="R133" s="180"/>
      <c r="S133" s="161"/>
      <c r="T133" s="161"/>
      <c r="U133" s="161"/>
      <c r="V133" s="161"/>
      <c r="W133" s="161"/>
      <c r="X133" s="161"/>
      <c r="Y133" s="161" t="s">
        <v>558</v>
      </c>
    </row>
    <row r="134" spans="1:25" ht="51">
      <c r="A134" s="174"/>
      <c r="B134" s="180"/>
      <c r="C134" s="180"/>
      <c r="D134" s="180"/>
      <c r="E134" s="180"/>
      <c r="F134" s="161"/>
      <c r="G134" s="161"/>
      <c r="H134" s="161"/>
      <c r="I134" s="161"/>
      <c r="J134" s="161"/>
      <c r="K134" s="161"/>
      <c r="L134" s="189"/>
      <c r="M134" s="189">
        <v>57.335</v>
      </c>
      <c r="N134" s="180" t="s">
        <v>556</v>
      </c>
      <c r="O134" s="180" t="s">
        <v>557</v>
      </c>
      <c r="P134" s="189"/>
      <c r="Q134" s="180"/>
      <c r="R134" s="180"/>
      <c r="S134" s="161"/>
      <c r="T134" s="161"/>
      <c r="U134" s="161"/>
      <c r="V134" s="161"/>
      <c r="W134" s="161"/>
      <c r="X134" s="161"/>
      <c r="Y134" s="161"/>
    </row>
    <row r="135" spans="1:25" s="122" customFormat="1" ht="63.75">
      <c r="A135" s="128">
        <v>120</v>
      </c>
      <c r="B135" s="180" t="s">
        <v>55</v>
      </c>
      <c r="C135" s="180" t="s">
        <v>577</v>
      </c>
      <c r="D135" s="180" t="s">
        <v>578</v>
      </c>
      <c r="E135" s="180" t="s">
        <v>579</v>
      </c>
      <c r="F135" s="161" t="s">
        <v>580</v>
      </c>
      <c r="G135" s="161" t="s">
        <v>555</v>
      </c>
      <c r="H135" s="161" t="s">
        <v>298</v>
      </c>
      <c r="I135" s="161" t="s">
        <v>299</v>
      </c>
      <c r="J135" s="161" t="s">
        <v>63</v>
      </c>
      <c r="K135" s="161" t="s">
        <v>63</v>
      </c>
      <c r="L135" s="189">
        <v>113</v>
      </c>
      <c r="M135" s="189">
        <v>113</v>
      </c>
      <c r="N135" s="180" t="s">
        <v>556</v>
      </c>
      <c r="O135" s="180" t="s">
        <v>557</v>
      </c>
      <c r="P135" s="161"/>
      <c r="Q135" s="180"/>
      <c r="R135" s="180"/>
      <c r="S135" s="161"/>
      <c r="T135" s="161"/>
      <c r="U135" s="161"/>
      <c r="V135" s="161"/>
      <c r="W135" s="161"/>
      <c r="X135" s="161"/>
      <c r="Y135" s="161" t="s">
        <v>558</v>
      </c>
    </row>
    <row r="136" spans="1:25" ht="63.75">
      <c r="A136" s="128">
        <v>121</v>
      </c>
      <c r="B136" s="180" t="s">
        <v>55</v>
      </c>
      <c r="C136" s="180" t="s">
        <v>581</v>
      </c>
      <c r="D136" s="180" t="s">
        <v>582</v>
      </c>
      <c r="E136" s="180" t="s">
        <v>583</v>
      </c>
      <c r="F136" s="161" t="s">
        <v>572</v>
      </c>
      <c r="G136" s="161" t="s">
        <v>555</v>
      </c>
      <c r="H136" s="161" t="s">
        <v>298</v>
      </c>
      <c r="I136" s="161" t="s">
        <v>299</v>
      </c>
      <c r="J136" s="161" t="s">
        <v>63</v>
      </c>
      <c r="K136" s="161" t="s">
        <v>63</v>
      </c>
      <c r="L136" s="189">
        <v>67</v>
      </c>
      <c r="M136" s="189">
        <v>67</v>
      </c>
      <c r="N136" s="180" t="s">
        <v>200</v>
      </c>
      <c r="O136" s="180" t="s">
        <v>568</v>
      </c>
      <c r="P136" s="161"/>
      <c r="Q136" s="180"/>
      <c r="R136" s="180"/>
      <c r="S136" s="161"/>
      <c r="T136" s="161"/>
      <c r="U136" s="161"/>
      <c r="V136" s="161"/>
      <c r="W136" s="161"/>
      <c r="X136" s="161"/>
      <c r="Y136" s="161" t="s">
        <v>558</v>
      </c>
    </row>
    <row r="137" spans="1:25" s="122" customFormat="1" ht="51">
      <c r="A137" s="128">
        <v>122</v>
      </c>
      <c r="B137" s="180" t="s">
        <v>55</v>
      </c>
      <c r="C137" s="180" t="s">
        <v>584</v>
      </c>
      <c r="D137" s="180" t="s">
        <v>585</v>
      </c>
      <c r="E137" s="180" t="s">
        <v>586</v>
      </c>
      <c r="F137" s="161" t="s">
        <v>580</v>
      </c>
      <c r="G137" s="161" t="s">
        <v>555</v>
      </c>
      <c r="H137" s="161" t="s">
        <v>298</v>
      </c>
      <c r="I137" s="161" t="s">
        <v>299</v>
      </c>
      <c r="J137" s="161" t="s">
        <v>63</v>
      </c>
      <c r="K137" s="161" t="s">
        <v>63</v>
      </c>
      <c r="L137" s="189">
        <f>94.7</f>
        <v>94.7</v>
      </c>
      <c r="M137" s="189">
        <f>94.7</f>
        <v>94.7</v>
      </c>
      <c r="N137" s="180" t="s">
        <v>556</v>
      </c>
      <c r="O137" s="180" t="s">
        <v>557</v>
      </c>
      <c r="P137" s="161"/>
      <c r="Q137" s="180"/>
      <c r="R137" s="180"/>
      <c r="S137" s="161"/>
      <c r="T137" s="161"/>
      <c r="U137" s="161"/>
      <c r="V137" s="161"/>
      <c r="W137" s="161"/>
      <c r="X137" s="161"/>
      <c r="Y137" s="161" t="s">
        <v>558</v>
      </c>
    </row>
    <row r="138" spans="1:25" s="122" customFormat="1" ht="51">
      <c r="A138" s="128">
        <v>123</v>
      </c>
      <c r="B138" s="180" t="s">
        <v>55</v>
      </c>
      <c r="C138" s="180" t="s">
        <v>587</v>
      </c>
      <c r="D138" s="180" t="s">
        <v>588</v>
      </c>
      <c r="E138" s="180" t="s">
        <v>589</v>
      </c>
      <c r="F138" s="161" t="s">
        <v>590</v>
      </c>
      <c r="G138" s="161" t="s">
        <v>555</v>
      </c>
      <c r="H138" s="161" t="s">
        <v>298</v>
      </c>
      <c r="I138" s="161" t="s">
        <v>299</v>
      </c>
      <c r="J138" s="161" t="s">
        <v>63</v>
      </c>
      <c r="K138" s="161" t="s">
        <v>63</v>
      </c>
      <c r="L138" s="189">
        <f>116.3</f>
        <v>116.3</v>
      </c>
      <c r="M138" s="189">
        <f>116.3</f>
        <v>116.3</v>
      </c>
      <c r="N138" s="180" t="s">
        <v>556</v>
      </c>
      <c r="O138" s="180" t="s">
        <v>557</v>
      </c>
      <c r="P138" s="161"/>
      <c r="Q138" s="180"/>
      <c r="R138" s="180"/>
      <c r="S138" s="161"/>
      <c r="T138" s="161"/>
      <c r="U138" s="161"/>
      <c r="V138" s="161"/>
      <c r="W138" s="161"/>
      <c r="X138" s="161"/>
      <c r="Y138" s="161" t="s">
        <v>558</v>
      </c>
    </row>
    <row r="139" spans="1:25" s="122" customFormat="1" ht="51">
      <c r="A139" s="128">
        <v>124</v>
      </c>
      <c r="B139" s="180" t="s">
        <v>55</v>
      </c>
      <c r="C139" s="180" t="s">
        <v>591</v>
      </c>
      <c r="D139" s="180" t="s">
        <v>592</v>
      </c>
      <c r="E139" s="180" t="s">
        <v>593</v>
      </c>
      <c r="F139" s="161" t="s">
        <v>594</v>
      </c>
      <c r="G139" s="161" t="s">
        <v>555</v>
      </c>
      <c r="H139" s="161" t="s">
        <v>298</v>
      </c>
      <c r="I139" s="161" t="s">
        <v>299</v>
      </c>
      <c r="J139" s="161" t="s">
        <v>63</v>
      </c>
      <c r="K139" s="161" t="s">
        <v>63</v>
      </c>
      <c r="L139" s="132">
        <v>104.38830000000002</v>
      </c>
      <c r="M139" s="132">
        <v>104.38830000000002</v>
      </c>
      <c r="N139" s="180" t="s">
        <v>200</v>
      </c>
      <c r="O139" s="180" t="s">
        <v>568</v>
      </c>
      <c r="P139" s="161"/>
      <c r="Q139" s="180"/>
      <c r="R139" s="180"/>
      <c r="S139" s="161"/>
      <c r="T139" s="161"/>
      <c r="U139" s="161"/>
      <c r="V139" s="161"/>
      <c r="W139" s="161"/>
      <c r="X139" s="161"/>
      <c r="Y139" s="161" t="s">
        <v>558</v>
      </c>
    </row>
    <row r="140" spans="1:25" ht="63.75">
      <c r="A140" s="128">
        <v>125</v>
      </c>
      <c r="B140" s="180" t="s">
        <v>55</v>
      </c>
      <c r="C140" s="180" t="s">
        <v>595</v>
      </c>
      <c r="D140" s="180" t="s">
        <v>596</v>
      </c>
      <c r="E140" s="180" t="s">
        <v>597</v>
      </c>
      <c r="F140" s="161" t="s">
        <v>562</v>
      </c>
      <c r="G140" s="161" t="s">
        <v>555</v>
      </c>
      <c r="H140" s="161" t="s">
        <v>298</v>
      </c>
      <c r="I140" s="161" t="s">
        <v>299</v>
      </c>
      <c r="J140" s="161" t="s">
        <v>63</v>
      </c>
      <c r="K140" s="161" t="s">
        <v>63</v>
      </c>
      <c r="L140" s="189">
        <v>60</v>
      </c>
      <c r="M140" s="189">
        <v>60</v>
      </c>
      <c r="N140" s="180" t="s">
        <v>200</v>
      </c>
      <c r="O140" s="180" t="s">
        <v>568</v>
      </c>
      <c r="P140" s="161"/>
      <c r="Q140" s="180"/>
      <c r="R140" s="180"/>
      <c r="S140" s="161"/>
      <c r="T140" s="161"/>
      <c r="U140" s="161"/>
      <c r="V140" s="161"/>
      <c r="W140" s="161"/>
      <c r="X140" s="161"/>
      <c r="Y140" s="161" t="s">
        <v>558</v>
      </c>
    </row>
    <row r="141" spans="1:25" ht="51">
      <c r="A141" s="128">
        <v>126</v>
      </c>
      <c r="B141" s="180" t="s">
        <v>55</v>
      </c>
      <c r="C141" s="180" t="s">
        <v>598</v>
      </c>
      <c r="D141" s="180" t="s">
        <v>599</v>
      </c>
      <c r="E141" s="180" t="s">
        <v>600</v>
      </c>
      <c r="F141" s="161" t="s">
        <v>601</v>
      </c>
      <c r="G141" s="161" t="s">
        <v>555</v>
      </c>
      <c r="H141" s="161" t="s">
        <v>298</v>
      </c>
      <c r="I141" s="161" t="s">
        <v>299</v>
      </c>
      <c r="J141" s="161" t="s">
        <v>63</v>
      </c>
      <c r="K141" s="161" t="s">
        <v>63</v>
      </c>
      <c r="L141" s="189">
        <v>68.172</v>
      </c>
      <c r="M141" s="189">
        <v>68.172</v>
      </c>
      <c r="N141" s="180" t="s">
        <v>200</v>
      </c>
      <c r="O141" s="180" t="s">
        <v>568</v>
      </c>
      <c r="P141" s="161"/>
      <c r="Q141" s="180"/>
      <c r="R141" s="180"/>
      <c r="S141" s="161"/>
      <c r="T141" s="161"/>
      <c r="U141" s="161"/>
      <c r="V141" s="161"/>
      <c r="W141" s="161"/>
      <c r="X141" s="161"/>
      <c r="Y141" s="161" t="s">
        <v>558</v>
      </c>
    </row>
    <row r="142" spans="1:25" s="122" customFormat="1" ht="63.75">
      <c r="A142" s="128">
        <v>127</v>
      </c>
      <c r="B142" s="180" t="s">
        <v>55</v>
      </c>
      <c r="C142" s="180" t="s">
        <v>602</v>
      </c>
      <c r="D142" s="180" t="s">
        <v>603</v>
      </c>
      <c r="E142" s="180" t="s">
        <v>604</v>
      </c>
      <c r="F142" s="161" t="s">
        <v>562</v>
      </c>
      <c r="G142" s="161" t="s">
        <v>555</v>
      </c>
      <c r="H142" s="161" t="s">
        <v>298</v>
      </c>
      <c r="I142" s="161" t="s">
        <v>299</v>
      </c>
      <c r="J142" s="161" t="s">
        <v>63</v>
      </c>
      <c r="K142" s="161" t="s">
        <v>63</v>
      </c>
      <c r="L142" s="189">
        <f>30</f>
        <v>30</v>
      </c>
      <c r="M142" s="189">
        <f>30</f>
        <v>30</v>
      </c>
      <c r="N142" s="180" t="s">
        <v>556</v>
      </c>
      <c r="O142" s="180" t="s">
        <v>557</v>
      </c>
      <c r="P142" s="161"/>
      <c r="Q142" s="180"/>
      <c r="R142" s="180"/>
      <c r="S142" s="161"/>
      <c r="T142" s="161"/>
      <c r="U142" s="161"/>
      <c r="V142" s="161"/>
      <c r="W142" s="161"/>
      <c r="X142" s="161"/>
      <c r="Y142" s="161" t="s">
        <v>558</v>
      </c>
    </row>
    <row r="143" spans="1:25" ht="38.25">
      <c r="A143" s="128">
        <v>128</v>
      </c>
      <c r="B143" s="180" t="s">
        <v>175</v>
      </c>
      <c r="C143" s="180" t="s">
        <v>246</v>
      </c>
      <c r="D143" s="180" t="s">
        <v>247</v>
      </c>
      <c r="E143" s="180" t="s">
        <v>605</v>
      </c>
      <c r="F143" s="161" t="s">
        <v>249</v>
      </c>
      <c r="G143" s="161" t="s">
        <v>555</v>
      </c>
      <c r="H143" s="161" t="s">
        <v>181</v>
      </c>
      <c r="I143" s="161" t="s">
        <v>182</v>
      </c>
      <c r="J143" s="161" t="s">
        <v>63</v>
      </c>
      <c r="K143" s="161" t="s">
        <v>64</v>
      </c>
      <c r="L143" s="189">
        <v>499.4664</v>
      </c>
      <c r="M143" s="189">
        <v>499.4664</v>
      </c>
      <c r="N143" s="180" t="s">
        <v>200</v>
      </c>
      <c r="O143" s="180" t="s">
        <v>568</v>
      </c>
      <c r="P143" s="161"/>
      <c r="Q143" s="180"/>
      <c r="R143" s="180"/>
      <c r="S143" s="161"/>
      <c r="T143" s="161"/>
      <c r="U143" s="161"/>
      <c r="V143" s="161"/>
      <c r="W143" s="161"/>
      <c r="X143" s="161"/>
      <c r="Y143" s="161" t="s">
        <v>558</v>
      </c>
    </row>
    <row r="144" spans="1:25" s="122" customFormat="1" ht="51">
      <c r="A144" s="128">
        <v>129</v>
      </c>
      <c r="B144" s="180" t="s">
        <v>175</v>
      </c>
      <c r="C144" s="180" t="s">
        <v>606</v>
      </c>
      <c r="D144" s="180" t="s">
        <v>607</v>
      </c>
      <c r="E144" s="180" t="s">
        <v>608</v>
      </c>
      <c r="F144" s="161" t="s">
        <v>609</v>
      </c>
      <c r="G144" s="161" t="s">
        <v>555</v>
      </c>
      <c r="H144" s="161" t="s">
        <v>181</v>
      </c>
      <c r="I144" s="161" t="s">
        <v>182</v>
      </c>
      <c r="J144" s="161" t="s">
        <v>63</v>
      </c>
      <c r="K144" s="161" t="s">
        <v>64</v>
      </c>
      <c r="L144" s="132">
        <v>592.64</v>
      </c>
      <c r="M144" s="161">
        <v>88.359278</v>
      </c>
      <c r="N144" s="180" t="s">
        <v>200</v>
      </c>
      <c r="O144" s="180" t="s">
        <v>568</v>
      </c>
      <c r="P144" s="161"/>
      <c r="Q144" s="180"/>
      <c r="R144" s="180"/>
      <c r="S144" s="161">
        <v>504.280722</v>
      </c>
      <c r="T144" s="161"/>
      <c r="U144" s="161"/>
      <c r="V144" s="161"/>
      <c r="W144" s="161"/>
      <c r="X144" s="161"/>
      <c r="Y144" s="161" t="s">
        <v>558</v>
      </c>
    </row>
    <row r="145" spans="1:25" ht="38.25">
      <c r="A145" s="128">
        <v>130</v>
      </c>
      <c r="B145" s="180" t="s">
        <v>175</v>
      </c>
      <c r="C145" s="180" t="s">
        <v>267</v>
      </c>
      <c r="D145" s="180" t="s">
        <v>610</v>
      </c>
      <c r="E145" s="180" t="s">
        <v>611</v>
      </c>
      <c r="F145" s="161" t="s">
        <v>217</v>
      </c>
      <c r="G145" s="161" t="s">
        <v>555</v>
      </c>
      <c r="H145" s="161" t="s">
        <v>181</v>
      </c>
      <c r="I145" s="161" t="s">
        <v>182</v>
      </c>
      <c r="J145" s="161" t="s">
        <v>63</v>
      </c>
      <c r="K145" s="161" t="s">
        <v>64</v>
      </c>
      <c r="L145" s="189">
        <v>300</v>
      </c>
      <c r="M145" s="189">
        <v>300</v>
      </c>
      <c r="N145" s="180" t="s">
        <v>65</v>
      </c>
      <c r="O145" s="180" t="s">
        <v>612</v>
      </c>
      <c r="P145" s="161"/>
      <c r="Q145" s="180"/>
      <c r="R145" s="180"/>
      <c r="S145" s="161"/>
      <c r="T145" s="161"/>
      <c r="U145" s="161"/>
      <c r="V145" s="161"/>
      <c r="W145" s="161"/>
      <c r="X145" s="161"/>
      <c r="Y145" s="161" t="s">
        <v>558</v>
      </c>
    </row>
    <row r="146" spans="1:25" ht="102">
      <c r="A146" s="128">
        <v>131</v>
      </c>
      <c r="B146" s="180" t="s">
        <v>175</v>
      </c>
      <c r="C146" s="180" t="s">
        <v>176</v>
      </c>
      <c r="D146" s="180" t="s">
        <v>613</v>
      </c>
      <c r="E146" s="180" t="s">
        <v>614</v>
      </c>
      <c r="F146" s="161" t="s">
        <v>179</v>
      </c>
      <c r="G146" s="161" t="s">
        <v>555</v>
      </c>
      <c r="H146" s="161" t="s">
        <v>181</v>
      </c>
      <c r="I146" s="161" t="s">
        <v>182</v>
      </c>
      <c r="J146" s="161" t="s">
        <v>63</v>
      </c>
      <c r="K146" s="161" t="s">
        <v>64</v>
      </c>
      <c r="L146" s="189">
        <v>500</v>
      </c>
      <c r="M146" s="189">
        <v>500</v>
      </c>
      <c r="N146" s="180" t="s">
        <v>200</v>
      </c>
      <c r="O146" s="180" t="s">
        <v>568</v>
      </c>
      <c r="P146" s="161"/>
      <c r="Q146" s="180"/>
      <c r="R146" s="180"/>
      <c r="S146" s="161"/>
      <c r="T146" s="161"/>
      <c r="U146" s="161"/>
      <c r="V146" s="161"/>
      <c r="W146" s="161"/>
      <c r="X146" s="161"/>
      <c r="Y146" s="161" t="s">
        <v>558</v>
      </c>
    </row>
    <row r="147" spans="1:25" ht="76.5">
      <c r="A147" s="128">
        <v>132</v>
      </c>
      <c r="B147" s="180" t="s">
        <v>175</v>
      </c>
      <c r="C147" s="180" t="s">
        <v>185</v>
      </c>
      <c r="D147" s="180" t="s">
        <v>615</v>
      </c>
      <c r="E147" s="180" t="s">
        <v>616</v>
      </c>
      <c r="F147" s="161" t="s">
        <v>188</v>
      </c>
      <c r="G147" s="161" t="s">
        <v>555</v>
      </c>
      <c r="H147" s="161" t="s">
        <v>181</v>
      </c>
      <c r="I147" s="161" t="s">
        <v>182</v>
      </c>
      <c r="J147" s="161" t="s">
        <v>63</v>
      </c>
      <c r="K147" s="161" t="s">
        <v>64</v>
      </c>
      <c r="L147" s="189">
        <v>200</v>
      </c>
      <c r="M147" s="189">
        <v>200</v>
      </c>
      <c r="N147" s="180" t="s">
        <v>200</v>
      </c>
      <c r="O147" s="180" t="s">
        <v>568</v>
      </c>
      <c r="P147" s="161"/>
      <c r="Q147" s="180"/>
      <c r="R147" s="180"/>
      <c r="S147" s="161"/>
      <c r="T147" s="161"/>
      <c r="U147" s="161"/>
      <c r="V147" s="161"/>
      <c r="W147" s="161"/>
      <c r="X147" s="161"/>
      <c r="Y147" s="161" t="s">
        <v>558</v>
      </c>
    </row>
    <row r="148" spans="1:25" ht="63.75">
      <c r="A148" s="128">
        <v>133</v>
      </c>
      <c r="B148" s="180" t="s">
        <v>175</v>
      </c>
      <c r="C148" s="180" t="s">
        <v>617</v>
      </c>
      <c r="D148" s="180" t="s">
        <v>618</v>
      </c>
      <c r="E148" s="180" t="s">
        <v>619</v>
      </c>
      <c r="F148" s="161" t="s">
        <v>620</v>
      </c>
      <c r="G148" s="161" t="s">
        <v>555</v>
      </c>
      <c r="H148" s="161" t="s">
        <v>181</v>
      </c>
      <c r="I148" s="161" t="s">
        <v>182</v>
      </c>
      <c r="J148" s="161" t="s">
        <v>63</v>
      </c>
      <c r="K148" s="161" t="s">
        <v>64</v>
      </c>
      <c r="L148" s="189">
        <v>30.50395</v>
      </c>
      <c r="M148" s="189">
        <v>30.50395</v>
      </c>
      <c r="N148" s="180" t="s">
        <v>200</v>
      </c>
      <c r="O148" s="180" t="s">
        <v>568</v>
      </c>
      <c r="P148" s="161"/>
      <c r="Q148" s="180"/>
      <c r="R148" s="180"/>
      <c r="S148" s="161"/>
      <c r="T148" s="161"/>
      <c r="U148" s="161"/>
      <c r="V148" s="161"/>
      <c r="W148" s="161"/>
      <c r="X148" s="161"/>
      <c r="Y148" s="161" t="s">
        <v>558</v>
      </c>
    </row>
    <row r="149" spans="1:25" ht="89.25">
      <c r="A149" s="128">
        <v>134</v>
      </c>
      <c r="B149" s="180" t="s">
        <v>55</v>
      </c>
      <c r="C149" s="180" t="s">
        <v>621</v>
      </c>
      <c r="D149" s="180" t="s">
        <v>622</v>
      </c>
      <c r="E149" s="180" t="s">
        <v>623</v>
      </c>
      <c r="F149" s="161" t="s">
        <v>624</v>
      </c>
      <c r="G149" s="161" t="s">
        <v>555</v>
      </c>
      <c r="H149" s="161" t="s">
        <v>181</v>
      </c>
      <c r="I149" s="161" t="s">
        <v>182</v>
      </c>
      <c r="J149" s="161" t="s">
        <v>63</v>
      </c>
      <c r="K149" s="161" t="s">
        <v>64</v>
      </c>
      <c r="L149" s="189">
        <v>30</v>
      </c>
      <c r="M149" s="189">
        <v>30</v>
      </c>
      <c r="N149" s="180" t="s">
        <v>200</v>
      </c>
      <c r="O149" s="180" t="s">
        <v>568</v>
      </c>
      <c r="P149" s="161"/>
      <c r="Q149" s="180"/>
      <c r="R149" s="180"/>
      <c r="S149" s="161"/>
      <c r="T149" s="161"/>
      <c r="U149" s="161"/>
      <c r="V149" s="161"/>
      <c r="W149" s="161"/>
      <c r="X149" s="161"/>
      <c r="Y149" s="161" t="s">
        <v>558</v>
      </c>
    </row>
    <row r="150" spans="1:25" ht="140.25">
      <c r="A150" s="128">
        <v>135</v>
      </c>
      <c r="B150" s="180" t="s">
        <v>175</v>
      </c>
      <c r="C150" s="180" t="s">
        <v>625</v>
      </c>
      <c r="D150" s="180" t="s">
        <v>626</v>
      </c>
      <c r="E150" s="180" t="s">
        <v>627</v>
      </c>
      <c r="F150" s="161" t="s">
        <v>628</v>
      </c>
      <c r="G150" s="161" t="s">
        <v>555</v>
      </c>
      <c r="H150" s="161" t="s">
        <v>181</v>
      </c>
      <c r="I150" s="161" t="s">
        <v>182</v>
      </c>
      <c r="J150" s="161" t="s">
        <v>63</v>
      </c>
      <c r="K150" s="161" t="s">
        <v>64</v>
      </c>
      <c r="L150" s="189">
        <v>397</v>
      </c>
      <c r="M150" s="189">
        <v>397</v>
      </c>
      <c r="N150" s="180" t="s">
        <v>200</v>
      </c>
      <c r="O150" s="180" t="s">
        <v>568</v>
      </c>
      <c r="P150" s="161"/>
      <c r="Q150" s="180"/>
      <c r="R150" s="180"/>
      <c r="S150" s="161"/>
      <c r="T150" s="161"/>
      <c r="U150" s="161"/>
      <c r="V150" s="161"/>
      <c r="W150" s="161"/>
      <c r="X150" s="161"/>
      <c r="Y150" s="161" t="s">
        <v>558</v>
      </c>
    </row>
    <row r="151" spans="1:25" ht="51">
      <c r="A151" s="128">
        <v>136</v>
      </c>
      <c r="B151" s="180" t="s">
        <v>55</v>
      </c>
      <c r="C151" s="180" t="s">
        <v>629</v>
      </c>
      <c r="D151" s="180" t="s">
        <v>630</v>
      </c>
      <c r="E151" s="180" t="s">
        <v>631</v>
      </c>
      <c r="F151" s="161" t="s">
        <v>59</v>
      </c>
      <c r="G151" s="161" t="s">
        <v>555</v>
      </c>
      <c r="H151" s="161" t="s">
        <v>181</v>
      </c>
      <c r="I151" s="161" t="s">
        <v>182</v>
      </c>
      <c r="J151" s="161" t="s">
        <v>63</v>
      </c>
      <c r="K151" s="161" t="s">
        <v>63</v>
      </c>
      <c r="L151" s="189">
        <v>250</v>
      </c>
      <c r="M151" s="189">
        <v>250</v>
      </c>
      <c r="N151" s="180" t="s">
        <v>200</v>
      </c>
      <c r="O151" s="180" t="s">
        <v>568</v>
      </c>
      <c r="P151" s="161"/>
      <c r="Q151" s="180"/>
      <c r="R151" s="180"/>
      <c r="S151" s="161"/>
      <c r="T151" s="161"/>
      <c r="U151" s="161"/>
      <c r="V151" s="161"/>
      <c r="W151" s="161"/>
      <c r="X151" s="161"/>
      <c r="Y151" s="161" t="s">
        <v>558</v>
      </c>
    </row>
    <row r="152" spans="1:25" ht="51">
      <c r="A152" s="128">
        <v>137</v>
      </c>
      <c r="B152" s="180" t="s">
        <v>175</v>
      </c>
      <c r="C152" s="180" t="s">
        <v>632</v>
      </c>
      <c r="D152" s="180" t="s">
        <v>633</v>
      </c>
      <c r="E152" s="180" t="s">
        <v>634</v>
      </c>
      <c r="F152" s="161" t="s">
        <v>635</v>
      </c>
      <c r="G152" s="161" t="s">
        <v>555</v>
      </c>
      <c r="H152" s="161" t="s">
        <v>181</v>
      </c>
      <c r="I152" s="161" t="s">
        <v>182</v>
      </c>
      <c r="J152" s="161" t="s">
        <v>63</v>
      </c>
      <c r="K152" s="161" t="s">
        <v>64</v>
      </c>
      <c r="L152" s="189">
        <v>50</v>
      </c>
      <c r="M152" s="189">
        <v>50</v>
      </c>
      <c r="N152" s="180" t="s">
        <v>200</v>
      </c>
      <c r="O152" s="180" t="s">
        <v>568</v>
      </c>
      <c r="P152" s="161"/>
      <c r="Q152" s="180"/>
      <c r="R152" s="180"/>
      <c r="S152" s="161"/>
      <c r="T152" s="161"/>
      <c r="U152" s="161"/>
      <c r="V152" s="161"/>
      <c r="W152" s="161"/>
      <c r="X152" s="161"/>
      <c r="Y152" s="161" t="s">
        <v>558</v>
      </c>
    </row>
    <row r="153" spans="1:25" ht="51">
      <c r="A153" s="128">
        <v>138</v>
      </c>
      <c r="B153" s="180" t="s">
        <v>175</v>
      </c>
      <c r="C153" s="180" t="s">
        <v>636</v>
      </c>
      <c r="D153" s="180" t="s">
        <v>637</v>
      </c>
      <c r="E153" s="180" t="s">
        <v>638</v>
      </c>
      <c r="F153" s="161" t="s">
        <v>639</v>
      </c>
      <c r="G153" s="161" t="s">
        <v>555</v>
      </c>
      <c r="H153" s="161" t="s">
        <v>181</v>
      </c>
      <c r="I153" s="161" t="s">
        <v>182</v>
      </c>
      <c r="J153" s="161" t="s">
        <v>63</v>
      </c>
      <c r="K153" s="161" t="s">
        <v>64</v>
      </c>
      <c r="L153" s="189">
        <v>50</v>
      </c>
      <c r="M153" s="189">
        <v>50</v>
      </c>
      <c r="N153" s="180" t="s">
        <v>200</v>
      </c>
      <c r="O153" s="180" t="s">
        <v>568</v>
      </c>
      <c r="P153" s="161"/>
      <c r="Q153" s="180"/>
      <c r="R153" s="180"/>
      <c r="S153" s="161"/>
      <c r="T153" s="161"/>
      <c r="U153" s="161"/>
      <c r="V153" s="161"/>
      <c r="W153" s="161"/>
      <c r="X153" s="161"/>
      <c r="Y153" s="161" t="s">
        <v>558</v>
      </c>
    </row>
    <row r="154" spans="1:25" ht="51">
      <c r="A154" s="128">
        <v>139</v>
      </c>
      <c r="B154" s="180" t="s">
        <v>175</v>
      </c>
      <c r="C154" s="180" t="s">
        <v>640</v>
      </c>
      <c r="D154" s="180" t="s">
        <v>641</v>
      </c>
      <c r="E154" s="180" t="s">
        <v>642</v>
      </c>
      <c r="F154" s="161" t="s">
        <v>643</v>
      </c>
      <c r="G154" s="161" t="s">
        <v>555</v>
      </c>
      <c r="H154" s="161" t="s">
        <v>181</v>
      </c>
      <c r="I154" s="161" t="s">
        <v>182</v>
      </c>
      <c r="J154" s="161" t="s">
        <v>63</v>
      </c>
      <c r="K154" s="161" t="s">
        <v>64</v>
      </c>
      <c r="L154" s="189">
        <v>50</v>
      </c>
      <c r="M154" s="189">
        <v>50</v>
      </c>
      <c r="N154" s="180" t="s">
        <v>200</v>
      </c>
      <c r="O154" s="180" t="s">
        <v>568</v>
      </c>
      <c r="P154" s="161"/>
      <c r="Q154" s="180"/>
      <c r="R154" s="180"/>
      <c r="S154" s="161"/>
      <c r="T154" s="161"/>
      <c r="U154" s="161"/>
      <c r="V154" s="161"/>
      <c r="W154" s="161"/>
      <c r="X154" s="161"/>
      <c r="Y154" s="161" t="s">
        <v>558</v>
      </c>
    </row>
    <row r="155" spans="1:25" ht="51">
      <c r="A155" s="128">
        <v>140</v>
      </c>
      <c r="B155" s="180" t="s">
        <v>175</v>
      </c>
      <c r="C155" s="180" t="s">
        <v>644</v>
      </c>
      <c r="D155" s="180" t="s">
        <v>645</v>
      </c>
      <c r="E155" s="180" t="s">
        <v>646</v>
      </c>
      <c r="F155" s="161" t="s">
        <v>647</v>
      </c>
      <c r="G155" s="161" t="s">
        <v>555</v>
      </c>
      <c r="H155" s="161" t="s">
        <v>181</v>
      </c>
      <c r="I155" s="161" t="s">
        <v>182</v>
      </c>
      <c r="J155" s="161" t="s">
        <v>63</v>
      </c>
      <c r="K155" s="161" t="s">
        <v>64</v>
      </c>
      <c r="L155" s="189">
        <v>50</v>
      </c>
      <c r="M155" s="189">
        <v>50</v>
      </c>
      <c r="N155" s="180" t="s">
        <v>200</v>
      </c>
      <c r="O155" s="180" t="s">
        <v>568</v>
      </c>
      <c r="P155" s="161"/>
      <c r="Q155" s="180"/>
      <c r="R155" s="180"/>
      <c r="S155" s="161"/>
      <c r="T155" s="161"/>
      <c r="U155" s="161"/>
      <c r="V155" s="161"/>
      <c r="W155" s="161"/>
      <c r="X155" s="161"/>
      <c r="Y155" s="161" t="s">
        <v>558</v>
      </c>
    </row>
    <row r="156" spans="1:25" ht="51">
      <c r="A156" s="128">
        <v>141</v>
      </c>
      <c r="B156" s="180" t="s">
        <v>175</v>
      </c>
      <c r="C156" s="180" t="s">
        <v>648</v>
      </c>
      <c r="D156" s="180" t="s">
        <v>649</v>
      </c>
      <c r="E156" s="180" t="s">
        <v>650</v>
      </c>
      <c r="F156" s="161" t="s">
        <v>651</v>
      </c>
      <c r="G156" s="161" t="s">
        <v>555</v>
      </c>
      <c r="H156" s="161" t="s">
        <v>181</v>
      </c>
      <c r="I156" s="161" t="s">
        <v>182</v>
      </c>
      <c r="J156" s="161" t="s">
        <v>63</v>
      </c>
      <c r="K156" s="161" t="s">
        <v>64</v>
      </c>
      <c r="L156" s="189">
        <v>50</v>
      </c>
      <c r="M156" s="189">
        <v>50</v>
      </c>
      <c r="N156" s="180" t="s">
        <v>200</v>
      </c>
      <c r="O156" s="180" t="s">
        <v>568</v>
      </c>
      <c r="P156" s="161"/>
      <c r="Q156" s="180"/>
      <c r="R156" s="180"/>
      <c r="S156" s="161"/>
      <c r="T156" s="161"/>
      <c r="U156" s="161"/>
      <c r="V156" s="161"/>
      <c r="W156" s="161"/>
      <c r="X156" s="161"/>
      <c r="Y156" s="161" t="s">
        <v>558</v>
      </c>
    </row>
    <row r="157" spans="1:25" ht="51">
      <c r="A157" s="128">
        <v>142</v>
      </c>
      <c r="B157" s="180" t="s">
        <v>175</v>
      </c>
      <c r="C157" s="180" t="s">
        <v>652</v>
      </c>
      <c r="D157" s="180" t="s">
        <v>653</v>
      </c>
      <c r="E157" s="180" t="s">
        <v>654</v>
      </c>
      <c r="F157" s="161" t="s">
        <v>655</v>
      </c>
      <c r="G157" s="161" t="s">
        <v>555</v>
      </c>
      <c r="H157" s="161" t="s">
        <v>181</v>
      </c>
      <c r="I157" s="161" t="s">
        <v>182</v>
      </c>
      <c r="J157" s="161" t="s">
        <v>63</v>
      </c>
      <c r="K157" s="161" t="s">
        <v>64</v>
      </c>
      <c r="L157" s="189">
        <v>50</v>
      </c>
      <c r="M157" s="189">
        <v>50</v>
      </c>
      <c r="N157" s="180" t="s">
        <v>200</v>
      </c>
      <c r="O157" s="180" t="s">
        <v>568</v>
      </c>
      <c r="P157" s="161"/>
      <c r="Q157" s="180"/>
      <c r="R157" s="180"/>
      <c r="S157" s="161"/>
      <c r="T157" s="161"/>
      <c r="U157" s="161"/>
      <c r="V157" s="161"/>
      <c r="W157" s="161"/>
      <c r="X157" s="161"/>
      <c r="Y157" s="161" t="s">
        <v>558</v>
      </c>
    </row>
    <row r="158" spans="1:25" s="122" customFormat="1" ht="51">
      <c r="A158" s="128">
        <v>143</v>
      </c>
      <c r="B158" s="180" t="s">
        <v>175</v>
      </c>
      <c r="C158" s="180" t="s">
        <v>656</v>
      </c>
      <c r="D158" s="180" t="s">
        <v>657</v>
      </c>
      <c r="E158" s="180" t="s">
        <v>658</v>
      </c>
      <c r="F158" s="161" t="s">
        <v>659</v>
      </c>
      <c r="G158" s="161" t="s">
        <v>555</v>
      </c>
      <c r="H158" s="161" t="s">
        <v>181</v>
      </c>
      <c r="I158" s="161" t="s">
        <v>182</v>
      </c>
      <c r="J158" s="161" t="s">
        <v>63</v>
      </c>
      <c r="K158" s="161" t="s">
        <v>64</v>
      </c>
      <c r="L158" s="189">
        <v>50</v>
      </c>
      <c r="M158" s="161">
        <v>50</v>
      </c>
      <c r="N158" s="180" t="s">
        <v>556</v>
      </c>
      <c r="O158" s="180" t="s">
        <v>557</v>
      </c>
      <c r="P158" s="161"/>
      <c r="Q158" s="180"/>
      <c r="R158" s="180"/>
      <c r="S158" s="161"/>
      <c r="T158" s="161"/>
      <c r="U158" s="161"/>
      <c r="V158" s="161"/>
      <c r="W158" s="161"/>
      <c r="X158" s="161"/>
      <c r="Y158" s="161" t="s">
        <v>558</v>
      </c>
    </row>
    <row r="159" spans="1:25" s="122" customFormat="1" ht="51">
      <c r="A159" s="128">
        <v>144</v>
      </c>
      <c r="B159" s="180" t="s">
        <v>175</v>
      </c>
      <c r="C159" s="180" t="s">
        <v>660</v>
      </c>
      <c r="D159" s="180" t="s">
        <v>661</v>
      </c>
      <c r="E159" s="180" t="s">
        <v>662</v>
      </c>
      <c r="F159" s="161" t="s">
        <v>663</v>
      </c>
      <c r="G159" s="161" t="s">
        <v>555</v>
      </c>
      <c r="H159" s="161" t="s">
        <v>181</v>
      </c>
      <c r="I159" s="161" t="s">
        <v>182</v>
      </c>
      <c r="J159" s="161" t="s">
        <v>63</v>
      </c>
      <c r="K159" s="161" t="s">
        <v>64</v>
      </c>
      <c r="L159" s="189">
        <v>50</v>
      </c>
      <c r="M159" s="161">
        <v>50</v>
      </c>
      <c r="N159" s="180" t="s">
        <v>556</v>
      </c>
      <c r="O159" s="180" t="s">
        <v>557</v>
      </c>
      <c r="P159" s="161"/>
      <c r="Q159" s="180"/>
      <c r="R159" s="180"/>
      <c r="S159" s="161"/>
      <c r="T159" s="161"/>
      <c r="U159" s="161"/>
      <c r="V159" s="161"/>
      <c r="W159" s="161"/>
      <c r="X159" s="161"/>
      <c r="Y159" s="161" t="s">
        <v>558</v>
      </c>
    </row>
    <row r="160" spans="1:25" ht="51">
      <c r="A160" s="128">
        <v>145</v>
      </c>
      <c r="B160" s="180" t="s">
        <v>175</v>
      </c>
      <c r="C160" s="180" t="s">
        <v>664</v>
      </c>
      <c r="D160" s="180" t="s">
        <v>665</v>
      </c>
      <c r="E160" s="180" t="s">
        <v>666</v>
      </c>
      <c r="F160" s="161" t="s">
        <v>667</v>
      </c>
      <c r="G160" s="161" t="s">
        <v>555</v>
      </c>
      <c r="H160" s="161" t="s">
        <v>181</v>
      </c>
      <c r="I160" s="161" t="s">
        <v>182</v>
      </c>
      <c r="J160" s="161" t="s">
        <v>63</v>
      </c>
      <c r="K160" s="161" t="s">
        <v>64</v>
      </c>
      <c r="L160" s="189">
        <v>50</v>
      </c>
      <c r="M160" s="189">
        <v>50</v>
      </c>
      <c r="N160" s="180" t="s">
        <v>200</v>
      </c>
      <c r="O160" s="180" t="s">
        <v>568</v>
      </c>
      <c r="P160" s="161"/>
      <c r="Q160" s="180"/>
      <c r="R160" s="180"/>
      <c r="S160" s="161"/>
      <c r="T160" s="161"/>
      <c r="U160" s="161"/>
      <c r="V160" s="161"/>
      <c r="W160" s="161"/>
      <c r="X160" s="161"/>
      <c r="Y160" s="161" t="s">
        <v>558</v>
      </c>
    </row>
    <row r="161" spans="1:25" ht="51">
      <c r="A161" s="128">
        <v>146</v>
      </c>
      <c r="B161" s="180" t="s">
        <v>175</v>
      </c>
      <c r="C161" s="180" t="s">
        <v>668</v>
      </c>
      <c r="D161" s="180" t="s">
        <v>669</v>
      </c>
      <c r="E161" s="180" t="s">
        <v>670</v>
      </c>
      <c r="F161" s="161" t="s">
        <v>671</v>
      </c>
      <c r="G161" s="161" t="s">
        <v>555</v>
      </c>
      <c r="H161" s="161" t="s">
        <v>181</v>
      </c>
      <c r="I161" s="161" t="s">
        <v>182</v>
      </c>
      <c r="J161" s="161" t="s">
        <v>63</v>
      </c>
      <c r="K161" s="161" t="s">
        <v>64</v>
      </c>
      <c r="L161" s="189">
        <v>50</v>
      </c>
      <c r="M161" s="189">
        <v>50</v>
      </c>
      <c r="N161" s="180" t="s">
        <v>200</v>
      </c>
      <c r="O161" s="180" t="s">
        <v>568</v>
      </c>
      <c r="P161" s="161"/>
      <c r="Q161" s="180"/>
      <c r="R161" s="180"/>
      <c r="S161" s="161"/>
      <c r="T161" s="161"/>
      <c r="U161" s="161"/>
      <c r="V161" s="161"/>
      <c r="W161" s="161"/>
      <c r="X161" s="161"/>
      <c r="Y161" s="161" t="s">
        <v>558</v>
      </c>
    </row>
    <row r="162" spans="1:25" s="122" customFormat="1" ht="51">
      <c r="A162" s="128">
        <v>147</v>
      </c>
      <c r="B162" s="180" t="s">
        <v>175</v>
      </c>
      <c r="C162" s="180" t="s">
        <v>672</v>
      </c>
      <c r="D162" s="180" t="s">
        <v>673</v>
      </c>
      <c r="E162" s="180" t="s">
        <v>674</v>
      </c>
      <c r="F162" s="161" t="s">
        <v>675</v>
      </c>
      <c r="G162" s="161" t="s">
        <v>555</v>
      </c>
      <c r="H162" s="161" t="s">
        <v>181</v>
      </c>
      <c r="I162" s="161" t="s">
        <v>182</v>
      </c>
      <c r="J162" s="161" t="s">
        <v>63</v>
      </c>
      <c r="K162" s="161" t="s">
        <v>64</v>
      </c>
      <c r="L162" s="189">
        <v>50</v>
      </c>
      <c r="M162" s="161">
        <v>50</v>
      </c>
      <c r="N162" s="180" t="s">
        <v>556</v>
      </c>
      <c r="O162" s="180" t="s">
        <v>557</v>
      </c>
      <c r="P162" s="161"/>
      <c r="Q162" s="180"/>
      <c r="R162" s="180"/>
      <c r="S162" s="161"/>
      <c r="T162" s="161"/>
      <c r="U162" s="161"/>
      <c r="V162" s="161"/>
      <c r="W162" s="161"/>
      <c r="X162" s="161"/>
      <c r="Y162" s="161" t="s">
        <v>558</v>
      </c>
    </row>
    <row r="163" spans="1:25" s="122" customFormat="1" ht="51">
      <c r="A163" s="128">
        <v>148</v>
      </c>
      <c r="B163" s="180" t="s">
        <v>175</v>
      </c>
      <c r="C163" s="180" t="s">
        <v>676</v>
      </c>
      <c r="D163" s="180" t="s">
        <v>677</v>
      </c>
      <c r="E163" s="180" t="s">
        <v>678</v>
      </c>
      <c r="F163" s="161" t="s">
        <v>679</v>
      </c>
      <c r="G163" s="161" t="s">
        <v>555</v>
      </c>
      <c r="H163" s="161" t="s">
        <v>181</v>
      </c>
      <c r="I163" s="161" t="s">
        <v>182</v>
      </c>
      <c r="J163" s="161" t="s">
        <v>63</v>
      </c>
      <c r="K163" s="161" t="s">
        <v>64</v>
      </c>
      <c r="L163" s="189">
        <v>50</v>
      </c>
      <c r="M163" s="161">
        <v>50</v>
      </c>
      <c r="N163" s="180" t="s">
        <v>556</v>
      </c>
      <c r="O163" s="180" t="s">
        <v>557</v>
      </c>
      <c r="P163" s="161"/>
      <c r="Q163" s="180"/>
      <c r="R163" s="180"/>
      <c r="S163" s="161"/>
      <c r="T163" s="161"/>
      <c r="U163" s="161"/>
      <c r="V163" s="161"/>
      <c r="W163" s="161"/>
      <c r="X163" s="161"/>
      <c r="Y163" s="161" t="s">
        <v>558</v>
      </c>
    </row>
    <row r="164" spans="1:25" ht="51">
      <c r="A164" s="128">
        <v>149</v>
      </c>
      <c r="B164" s="180" t="s">
        <v>175</v>
      </c>
      <c r="C164" s="180" t="s">
        <v>680</v>
      </c>
      <c r="D164" s="180" t="s">
        <v>681</v>
      </c>
      <c r="E164" s="180" t="s">
        <v>682</v>
      </c>
      <c r="F164" s="161" t="s">
        <v>683</v>
      </c>
      <c r="G164" s="161" t="s">
        <v>555</v>
      </c>
      <c r="H164" s="161" t="s">
        <v>181</v>
      </c>
      <c r="I164" s="161" t="s">
        <v>182</v>
      </c>
      <c r="J164" s="161" t="s">
        <v>63</v>
      </c>
      <c r="K164" s="161" t="s">
        <v>64</v>
      </c>
      <c r="L164" s="189">
        <v>50</v>
      </c>
      <c r="M164" s="189">
        <v>50</v>
      </c>
      <c r="N164" s="180" t="s">
        <v>200</v>
      </c>
      <c r="O164" s="180" t="s">
        <v>568</v>
      </c>
      <c r="P164" s="161"/>
      <c r="Q164" s="180"/>
      <c r="R164" s="180"/>
      <c r="S164" s="161"/>
      <c r="T164" s="161"/>
      <c r="U164" s="161"/>
      <c r="V164" s="161"/>
      <c r="W164" s="161"/>
      <c r="X164" s="161"/>
      <c r="Y164" s="161" t="s">
        <v>558</v>
      </c>
    </row>
    <row r="165" spans="1:25" s="122" customFormat="1" ht="51">
      <c r="A165" s="128">
        <v>150</v>
      </c>
      <c r="B165" s="180" t="s">
        <v>175</v>
      </c>
      <c r="C165" s="180" t="s">
        <v>684</v>
      </c>
      <c r="D165" s="180" t="s">
        <v>685</v>
      </c>
      <c r="E165" s="180" t="s">
        <v>686</v>
      </c>
      <c r="F165" s="161" t="s">
        <v>687</v>
      </c>
      <c r="G165" s="161" t="s">
        <v>555</v>
      </c>
      <c r="H165" s="161" t="s">
        <v>181</v>
      </c>
      <c r="I165" s="161" t="s">
        <v>182</v>
      </c>
      <c r="J165" s="161" t="s">
        <v>63</v>
      </c>
      <c r="K165" s="161" t="s">
        <v>64</v>
      </c>
      <c r="L165" s="189">
        <v>50</v>
      </c>
      <c r="M165" s="161">
        <v>50</v>
      </c>
      <c r="N165" s="180" t="s">
        <v>556</v>
      </c>
      <c r="O165" s="180" t="s">
        <v>557</v>
      </c>
      <c r="P165" s="161"/>
      <c r="Q165" s="180"/>
      <c r="R165" s="180"/>
      <c r="S165" s="161"/>
      <c r="T165" s="161"/>
      <c r="U165" s="161"/>
      <c r="V165" s="161"/>
      <c r="W165" s="161"/>
      <c r="X165" s="161"/>
      <c r="Y165" s="161" t="s">
        <v>558</v>
      </c>
    </row>
    <row r="166" spans="1:25" ht="38.25">
      <c r="A166" s="128">
        <v>151</v>
      </c>
      <c r="B166" s="180" t="s">
        <v>175</v>
      </c>
      <c r="C166" s="180" t="s">
        <v>688</v>
      </c>
      <c r="D166" s="180" t="s">
        <v>689</v>
      </c>
      <c r="E166" s="180" t="s">
        <v>690</v>
      </c>
      <c r="F166" s="161" t="s">
        <v>691</v>
      </c>
      <c r="G166" s="184">
        <v>44531</v>
      </c>
      <c r="H166" s="161" t="s">
        <v>181</v>
      </c>
      <c r="I166" s="161" t="s">
        <v>182</v>
      </c>
      <c r="J166" s="161" t="s">
        <v>63</v>
      </c>
      <c r="K166" s="161" t="s">
        <v>64</v>
      </c>
      <c r="L166" s="189">
        <v>300</v>
      </c>
      <c r="M166" s="189">
        <v>300</v>
      </c>
      <c r="N166" s="180" t="s">
        <v>200</v>
      </c>
      <c r="O166" s="180" t="s">
        <v>568</v>
      </c>
      <c r="P166" s="161"/>
      <c r="Q166" s="180"/>
      <c r="R166" s="180"/>
      <c r="S166" s="161"/>
      <c r="T166" s="161"/>
      <c r="U166" s="161"/>
      <c r="V166" s="161"/>
      <c r="W166" s="161"/>
      <c r="X166" s="161"/>
      <c r="Y166" s="161" t="s">
        <v>558</v>
      </c>
    </row>
    <row r="167" spans="1:25" ht="127.5">
      <c r="A167" s="128">
        <v>152</v>
      </c>
      <c r="B167" s="180" t="s">
        <v>55</v>
      </c>
      <c r="C167" s="180" t="s">
        <v>692</v>
      </c>
      <c r="D167" s="180" t="s">
        <v>693</v>
      </c>
      <c r="E167" s="180" t="s">
        <v>694</v>
      </c>
      <c r="F167" s="161" t="s">
        <v>695</v>
      </c>
      <c r="G167" s="161" t="s">
        <v>555</v>
      </c>
      <c r="H167" s="161" t="s">
        <v>434</v>
      </c>
      <c r="I167" s="161" t="s">
        <v>435</v>
      </c>
      <c r="J167" s="161" t="s">
        <v>63</v>
      </c>
      <c r="K167" s="161" t="s">
        <v>64</v>
      </c>
      <c r="L167" s="189">
        <v>1669.508372</v>
      </c>
      <c r="M167" s="189">
        <v>1669.508372</v>
      </c>
      <c r="N167" s="180" t="s">
        <v>200</v>
      </c>
      <c r="O167" s="180" t="s">
        <v>568</v>
      </c>
      <c r="P167" s="161"/>
      <c r="Q167" s="180"/>
      <c r="R167" s="180"/>
      <c r="S167" s="161"/>
      <c r="T167" s="161"/>
      <c r="U167" s="161"/>
      <c r="V167" s="161"/>
      <c r="W167" s="161"/>
      <c r="X167" s="161"/>
      <c r="Y167" s="161" t="s">
        <v>558</v>
      </c>
    </row>
    <row r="168" spans="1:25" ht="76.5">
      <c r="A168" s="128">
        <v>153</v>
      </c>
      <c r="B168" s="180" t="s">
        <v>55</v>
      </c>
      <c r="C168" s="180" t="s">
        <v>446</v>
      </c>
      <c r="D168" s="180" t="s">
        <v>447</v>
      </c>
      <c r="E168" s="180" t="s">
        <v>696</v>
      </c>
      <c r="F168" s="161" t="s">
        <v>449</v>
      </c>
      <c r="G168" s="161" t="s">
        <v>555</v>
      </c>
      <c r="H168" s="161" t="s">
        <v>434</v>
      </c>
      <c r="I168" s="161" t="s">
        <v>435</v>
      </c>
      <c r="J168" s="161" t="s">
        <v>63</v>
      </c>
      <c r="K168" s="161" t="s">
        <v>64</v>
      </c>
      <c r="L168" s="189">
        <v>500</v>
      </c>
      <c r="M168" s="189">
        <v>500</v>
      </c>
      <c r="N168" s="180" t="s">
        <v>200</v>
      </c>
      <c r="O168" s="180" t="s">
        <v>568</v>
      </c>
      <c r="P168" s="161"/>
      <c r="Q168" s="180"/>
      <c r="R168" s="180"/>
      <c r="S168" s="161"/>
      <c r="T168" s="161"/>
      <c r="U168" s="161"/>
      <c r="V168" s="161"/>
      <c r="W168" s="161"/>
      <c r="X168" s="161"/>
      <c r="Y168" s="161" t="s">
        <v>558</v>
      </c>
    </row>
    <row r="169" spans="1:25" ht="51">
      <c r="A169" s="128">
        <v>154</v>
      </c>
      <c r="B169" s="180" t="s">
        <v>55</v>
      </c>
      <c r="C169" s="180" t="s">
        <v>697</v>
      </c>
      <c r="D169" s="180" t="s">
        <v>698</v>
      </c>
      <c r="E169" s="180" t="s">
        <v>699</v>
      </c>
      <c r="F169" s="161" t="s">
        <v>700</v>
      </c>
      <c r="G169" s="161" t="s">
        <v>555</v>
      </c>
      <c r="H169" s="161" t="s">
        <v>434</v>
      </c>
      <c r="I169" s="161" t="s">
        <v>435</v>
      </c>
      <c r="J169" s="161" t="s">
        <v>63</v>
      </c>
      <c r="K169" s="161" t="s">
        <v>64</v>
      </c>
      <c r="L169" s="189">
        <v>500</v>
      </c>
      <c r="M169" s="189">
        <v>500</v>
      </c>
      <c r="N169" s="180" t="s">
        <v>200</v>
      </c>
      <c r="O169" s="180" t="s">
        <v>568</v>
      </c>
      <c r="P169" s="161"/>
      <c r="Q169" s="180"/>
      <c r="R169" s="180"/>
      <c r="S169" s="161"/>
      <c r="T169" s="161"/>
      <c r="U169" s="161"/>
      <c r="V169" s="161"/>
      <c r="W169" s="161"/>
      <c r="X169" s="161"/>
      <c r="Y169" s="161" t="s">
        <v>558</v>
      </c>
    </row>
    <row r="170" spans="1:25" ht="38.25">
      <c r="A170" s="128">
        <v>155</v>
      </c>
      <c r="B170" s="180" t="s">
        <v>55</v>
      </c>
      <c r="C170" s="180" t="s">
        <v>701</v>
      </c>
      <c r="D170" s="180" t="s">
        <v>702</v>
      </c>
      <c r="E170" s="180" t="s">
        <v>703</v>
      </c>
      <c r="F170" s="161" t="s">
        <v>704</v>
      </c>
      <c r="G170" s="161" t="s">
        <v>555</v>
      </c>
      <c r="H170" s="161" t="s">
        <v>434</v>
      </c>
      <c r="I170" s="161" t="s">
        <v>435</v>
      </c>
      <c r="J170" s="161" t="s">
        <v>63</v>
      </c>
      <c r="K170" s="161" t="s">
        <v>64</v>
      </c>
      <c r="L170" s="189">
        <v>52</v>
      </c>
      <c r="M170" s="189">
        <v>52</v>
      </c>
      <c r="N170" s="180" t="s">
        <v>200</v>
      </c>
      <c r="O170" s="180" t="s">
        <v>568</v>
      </c>
      <c r="P170" s="161"/>
      <c r="Q170" s="180"/>
      <c r="R170" s="180"/>
      <c r="S170" s="161"/>
      <c r="T170" s="161"/>
      <c r="U170" s="161"/>
      <c r="V170" s="161"/>
      <c r="W170" s="161"/>
      <c r="X170" s="161"/>
      <c r="Y170" s="161" t="s">
        <v>558</v>
      </c>
    </row>
    <row r="171" spans="1:25" ht="38.25">
      <c r="A171" s="128">
        <v>156</v>
      </c>
      <c r="B171" s="180" t="s">
        <v>55</v>
      </c>
      <c r="C171" s="180" t="s">
        <v>705</v>
      </c>
      <c r="D171" s="180" t="s">
        <v>706</v>
      </c>
      <c r="E171" s="180" t="s">
        <v>699</v>
      </c>
      <c r="F171" s="161" t="s">
        <v>707</v>
      </c>
      <c r="G171" s="161" t="s">
        <v>555</v>
      </c>
      <c r="H171" s="161" t="s">
        <v>434</v>
      </c>
      <c r="I171" s="161" t="s">
        <v>435</v>
      </c>
      <c r="J171" s="161" t="s">
        <v>63</v>
      </c>
      <c r="K171" s="161" t="s">
        <v>64</v>
      </c>
      <c r="L171" s="189">
        <v>99</v>
      </c>
      <c r="M171" s="189">
        <v>99</v>
      </c>
      <c r="N171" s="180" t="s">
        <v>200</v>
      </c>
      <c r="O171" s="180" t="s">
        <v>568</v>
      </c>
      <c r="P171" s="161"/>
      <c r="Q171" s="180"/>
      <c r="R171" s="180"/>
      <c r="S171" s="161"/>
      <c r="T171" s="161"/>
      <c r="U171" s="161"/>
      <c r="V171" s="161"/>
      <c r="W171" s="161"/>
      <c r="X171" s="161"/>
      <c r="Y171" s="161" t="s">
        <v>558</v>
      </c>
    </row>
    <row r="172" spans="1:25" ht="38.25">
      <c r="A172" s="128">
        <v>157</v>
      </c>
      <c r="B172" s="180" t="s">
        <v>55</v>
      </c>
      <c r="C172" s="180" t="s">
        <v>708</v>
      </c>
      <c r="D172" s="180" t="s">
        <v>709</v>
      </c>
      <c r="E172" s="180" t="s">
        <v>699</v>
      </c>
      <c r="F172" s="161" t="s">
        <v>710</v>
      </c>
      <c r="G172" s="161" t="s">
        <v>555</v>
      </c>
      <c r="H172" s="161" t="s">
        <v>434</v>
      </c>
      <c r="I172" s="161" t="s">
        <v>435</v>
      </c>
      <c r="J172" s="161" t="s">
        <v>63</v>
      </c>
      <c r="K172" s="161" t="s">
        <v>64</v>
      </c>
      <c r="L172" s="189">
        <v>80</v>
      </c>
      <c r="M172" s="189">
        <v>80</v>
      </c>
      <c r="N172" s="180" t="s">
        <v>200</v>
      </c>
      <c r="O172" s="180" t="s">
        <v>568</v>
      </c>
      <c r="P172" s="161"/>
      <c r="Q172" s="180"/>
      <c r="R172" s="180"/>
      <c r="S172" s="161"/>
      <c r="T172" s="161"/>
      <c r="U172" s="161"/>
      <c r="V172" s="161"/>
      <c r="W172" s="161"/>
      <c r="X172" s="161"/>
      <c r="Y172" s="161" t="s">
        <v>558</v>
      </c>
    </row>
    <row r="173" spans="1:25" ht="89.25">
      <c r="A173" s="128">
        <v>158</v>
      </c>
      <c r="B173" s="180" t="s">
        <v>55</v>
      </c>
      <c r="C173" s="180" t="s">
        <v>711</v>
      </c>
      <c r="D173" s="180" t="s">
        <v>712</v>
      </c>
      <c r="E173" s="180" t="s">
        <v>699</v>
      </c>
      <c r="F173" s="161" t="s">
        <v>713</v>
      </c>
      <c r="G173" s="161" t="s">
        <v>555</v>
      </c>
      <c r="H173" s="161" t="s">
        <v>434</v>
      </c>
      <c r="I173" s="161" t="s">
        <v>435</v>
      </c>
      <c r="J173" s="161" t="s">
        <v>63</v>
      </c>
      <c r="K173" s="161" t="s">
        <v>64</v>
      </c>
      <c r="L173" s="189">
        <v>80</v>
      </c>
      <c r="M173" s="189">
        <v>80</v>
      </c>
      <c r="N173" s="180" t="s">
        <v>200</v>
      </c>
      <c r="O173" s="180" t="s">
        <v>568</v>
      </c>
      <c r="P173" s="161"/>
      <c r="Q173" s="180"/>
      <c r="R173" s="180"/>
      <c r="S173" s="161"/>
      <c r="T173" s="161"/>
      <c r="U173" s="161"/>
      <c r="V173" s="161"/>
      <c r="W173" s="161"/>
      <c r="X173" s="161"/>
      <c r="Y173" s="161" t="s">
        <v>558</v>
      </c>
    </row>
    <row r="174" spans="1:25" s="122" customFormat="1" ht="51">
      <c r="A174" s="128">
        <v>159</v>
      </c>
      <c r="B174" s="180" t="s">
        <v>55</v>
      </c>
      <c r="C174" s="180" t="s">
        <v>714</v>
      </c>
      <c r="D174" s="180" t="s">
        <v>715</v>
      </c>
      <c r="E174" s="180" t="s">
        <v>716</v>
      </c>
      <c r="F174" s="161" t="s">
        <v>554</v>
      </c>
      <c r="G174" s="161" t="s">
        <v>555</v>
      </c>
      <c r="H174" s="161" t="s">
        <v>434</v>
      </c>
      <c r="I174" s="161" t="s">
        <v>435</v>
      </c>
      <c r="J174" s="161" t="s">
        <v>63</v>
      </c>
      <c r="K174" s="161" t="s">
        <v>64</v>
      </c>
      <c r="L174" s="189">
        <v>250</v>
      </c>
      <c r="M174" s="189">
        <v>200</v>
      </c>
      <c r="N174" s="180" t="s">
        <v>200</v>
      </c>
      <c r="O174" s="180" t="s">
        <v>568</v>
      </c>
      <c r="P174" s="132">
        <v>50</v>
      </c>
      <c r="Q174" s="192" t="s">
        <v>717</v>
      </c>
      <c r="R174" s="192" t="s">
        <v>718</v>
      </c>
      <c r="S174" s="161"/>
      <c r="T174" s="161"/>
      <c r="U174" s="161"/>
      <c r="V174" s="161"/>
      <c r="W174" s="161"/>
      <c r="X174" s="161"/>
      <c r="Y174" s="161" t="s">
        <v>558</v>
      </c>
    </row>
    <row r="175" spans="1:25" ht="51">
      <c r="A175" s="128">
        <v>160</v>
      </c>
      <c r="B175" s="180" t="s">
        <v>55</v>
      </c>
      <c r="C175" s="180" t="s">
        <v>719</v>
      </c>
      <c r="D175" s="180" t="s">
        <v>720</v>
      </c>
      <c r="E175" s="180" t="s">
        <v>721</v>
      </c>
      <c r="F175" s="161" t="s">
        <v>554</v>
      </c>
      <c r="G175" s="161" t="s">
        <v>555</v>
      </c>
      <c r="H175" s="161" t="s">
        <v>434</v>
      </c>
      <c r="I175" s="161" t="s">
        <v>435</v>
      </c>
      <c r="J175" s="161" t="s">
        <v>63</v>
      </c>
      <c r="K175" s="161" t="s">
        <v>64</v>
      </c>
      <c r="L175" s="189">
        <v>200</v>
      </c>
      <c r="M175" s="189">
        <v>200</v>
      </c>
      <c r="N175" s="180" t="s">
        <v>200</v>
      </c>
      <c r="O175" s="180" t="s">
        <v>568</v>
      </c>
      <c r="P175" s="161"/>
      <c r="Q175" s="180"/>
      <c r="R175" s="180"/>
      <c r="S175" s="161"/>
      <c r="T175" s="161"/>
      <c r="U175" s="161"/>
      <c r="V175" s="161"/>
      <c r="W175" s="161"/>
      <c r="X175" s="161"/>
      <c r="Y175" s="161" t="s">
        <v>558</v>
      </c>
    </row>
    <row r="176" spans="1:25" s="122" customFormat="1" ht="51">
      <c r="A176" s="128">
        <v>161</v>
      </c>
      <c r="B176" s="180" t="s">
        <v>175</v>
      </c>
      <c r="C176" s="180" t="s">
        <v>722</v>
      </c>
      <c r="D176" s="180" t="s">
        <v>723</v>
      </c>
      <c r="E176" s="180" t="s">
        <v>724</v>
      </c>
      <c r="F176" s="161" t="s">
        <v>725</v>
      </c>
      <c r="G176" s="161" t="s">
        <v>555</v>
      </c>
      <c r="H176" s="161" t="s">
        <v>476</v>
      </c>
      <c r="I176" s="161" t="s">
        <v>477</v>
      </c>
      <c r="J176" s="161" t="s">
        <v>63</v>
      </c>
      <c r="K176" s="161" t="s">
        <v>64</v>
      </c>
      <c r="L176" s="189">
        <v>200</v>
      </c>
      <c r="M176" s="161">
        <v>200</v>
      </c>
      <c r="N176" s="180" t="s">
        <v>556</v>
      </c>
      <c r="O176" s="180" t="s">
        <v>557</v>
      </c>
      <c r="P176" s="161"/>
      <c r="Q176" s="180"/>
      <c r="R176" s="180"/>
      <c r="S176" s="161"/>
      <c r="T176" s="161"/>
      <c r="U176" s="161"/>
      <c r="V176" s="161"/>
      <c r="W176" s="161"/>
      <c r="X176" s="161"/>
      <c r="Y176" s="161" t="s">
        <v>558</v>
      </c>
    </row>
    <row r="177" spans="1:25" ht="51">
      <c r="A177" s="170">
        <v>162</v>
      </c>
      <c r="B177" s="185" t="s">
        <v>175</v>
      </c>
      <c r="C177" s="185" t="s">
        <v>726</v>
      </c>
      <c r="D177" s="185" t="s">
        <v>727</v>
      </c>
      <c r="E177" s="185" t="s">
        <v>728</v>
      </c>
      <c r="F177" s="186" t="s">
        <v>628</v>
      </c>
      <c r="G177" s="186" t="s">
        <v>555</v>
      </c>
      <c r="H177" s="186" t="s">
        <v>476</v>
      </c>
      <c r="I177" s="186" t="s">
        <v>477</v>
      </c>
      <c r="J177" s="186" t="s">
        <v>63</v>
      </c>
      <c r="K177" s="186" t="s">
        <v>64</v>
      </c>
      <c r="L177" s="190">
        <v>24</v>
      </c>
      <c r="M177" s="189">
        <v>18</v>
      </c>
      <c r="N177" s="180" t="s">
        <v>556</v>
      </c>
      <c r="O177" s="180" t="s">
        <v>557</v>
      </c>
      <c r="P177" s="161"/>
      <c r="Q177" s="180"/>
      <c r="R177" s="180"/>
      <c r="S177" s="161"/>
      <c r="T177" s="161"/>
      <c r="U177" s="161"/>
      <c r="V177" s="161"/>
      <c r="W177" s="161"/>
      <c r="X177" s="161"/>
      <c r="Y177" s="161" t="s">
        <v>558</v>
      </c>
    </row>
    <row r="178" spans="1:25" ht="45.75" customHeight="1">
      <c r="A178" s="174"/>
      <c r="B178" s="187"/>
      <c r="C178" s="187"/>
      <c r="D178" s="187"/>
      <c r="E178" s="187"/>
      <c r="F178" s="188"/>
      <c r="G178" s="188"/>
      <c r="H178" s="188"/>
      <c r="I178" s="188"/>
      <c r="J178" s="188"/>
      <c r="K178" s="188"/>
      <c r="L178" s="191"/>
      <c r="M178" s="189">
        <v>6</v>
      </c>
      <c r="N178" s="192" t="s">
        <v>436</v>
      </c>
      <c r="O178" s="192" t="s">
        <v>729</v>
      </c>
      <c r="P178" s="161"/>
      <c r="Q178" s="180"/>
      <c r="R178" s="180"/>
      <c r="S178" s="161"/>
      <c r="T178" s="161"/>
      <c r="U178" s="161"/>
      <c r="V178" s="161"/>
      <c r="W178" s="161"/>
      <c r="X178" s="161"/>
      <c r="Y178" s="161" t="s">
        <v>558</v>
      </c>
    </row>
    <row r="179" spans="1:25" ht="73.5" customHeight="1">
      <c r="A179" s="170">
        <v>163</v>
      </c>
      <c r="B179" s="185" t="s">
        <v>175</v>
      </c>
      <c r="C179" s="185" t="s">
        <v>730</v>
      </c>
      <c r="D179" s="185" t="s">
        <v>731</v>
      </c>
      <c r="E179" s="185" t="s">
        <v>732</v>
      </c>
      <c r="F179" s="186" t="s">
        <v>628</v>
      </c>
      <c r="G179" s="186" t="s">
        <v>555</v>
      </c>
      <c r="H179" s="186" t="s">
        <v>476</v>
      </c>
      <c r="I179" s="186" t="s">
        <v>477</v>
      </c>
      <c r="J179" s="186" t="s">
        <v>63</v>
      </c>
      <c r="K179" s="186" t="s">
        <v>64</v>
      </c>
      <c r="L179" s="190">
        <v>88</v>
      </c>
      <c r="M179" s="189">
        <v>60</v>
      </c>
      <c r="N179" s="180" t="s">
        <v>556</v>
      </c>
      <c r="O179" s="180" t="s">
        <v>557</v>
      </c>
      <c r="P179" s="161"/>
      <c r="Q179" s="180"/>
      <c r="R179" s="180"/>
      <c r="S179" s="161"/>
      <c r="T179" s="161"/>
      <c r="U179" s="161"/>
      <c r="V179" s="161"/>
      <c r="W179" s="161"/>
      <c r="X179" s="161"/>
      <c r="Y179" s="161" t="s">
        <v>558</v>
      </c>
    </row>
    <row r="180" spans="1:25" ht="57" customHeight="1">
      <c r="A180" s="174"/>
      <c r="B180" s="187"/>
      <c r="C180" s="187"/>
      <c r="D180" s="187"/>
      <c r="E180" s="187"/>
      <c r="F180" s="188"/>
      <c r="G180" s="188"/>
      <c r="H180" s="188"/>
      <c r="I180" s="188"/>
      <c r="J180" s="188"/>
      <c r="K180" s="188"/>
      <c r="L180" s="191"/>
      <c r="M180" s="189">
        <v>28</v>
      </c>
      <c r="N180" s="192" t="s">
        <v>436</v>
      </c>
      <c r="O180" s="192" t="s">
        <v>729</v>
      </c>
      <c r="P180" s="161"/>
      <c r="Q180" s="180"/>
      <c r="R180" s="180"/>
      <c r="S180" s="161"/>
      <c r="T180" s="161"/>
      <c r="U180" s="161"/>
      <c r="V180" s="161"/>
      <c r="W180" s="161"/>
      <c r="X180" s="161"/>
      <c r="Y180" s="161" t="s">
        <v>558</v>
      </c>
    </row>
    <row r="181" spans="1:25" s="122" customFormat="1" ht="102">
      <c r="A181" s="128">
        <v>164</v>
      </c>
      <c r="B181" s="180" t="s">
        <v>55</v>
      </c>
      <c r="C181" s="180" t="s">
        <v>733</v>
      </c>
      <c r="D181" s="180" t="s">
        <v>734</v>
      </c>
      <c r="E181" s="180" t="s">
        <v>735</v>
      </c>
      <c r="F181" s="161" t="s">
        <v>736</v>
      </c>
      <c r="G181" s="161" t="s">
        <v>737</v>
      </c>
      <c r="H181" s="161" t="s">
        <v>398</v>
      </c>
      <c r="I181" s="161" t="s">
        <v>399</v>
      </c>
      <c r="J181" s="161" t="s">
        <v>63</v>
      </c>
      <c r="K181" s="161" t="s">
        <v>63</v>
      </c>
      <c r="L181" s="189">
        <f>500</f>
        <v>500</v>
      </c>
      <c r="M181" s="189">
        <f>500</f>
        <v>500</v>
      </c>
      <c r="N181" s="180" t="s">
        <v>563</v>
      </c>
      <c r="O181" s="180" t="s">
        <v>564</v>
      </c>
      <c r="P181" s="161"/>
      <c r="Q181" s="180"/>
      <c r="R181" s="180"/>
      <c r="S181" s="161"/>
      <c r="T181" s="161"/>
      <c r="U181" s="161"/>
      <c r="V181" s="161"/>
      <c r="W181" s="161"/>
      <c r="X181" s="161"/>
      <c r="Y181" s="161" t="s">
        <v>558</v>
      </c>
    </row>
    <row r="182" spans="1:25" s="122" customFormat="1" ht="51">
      <c r="A182" s="128">
        <v>165</v>
      </c>
      <c r="B182" s="180" t="s">
        <v>175</v>
      </c>
      <c r="C182" s="180" t="s">
        <v>738</v>
      </c>
      <c r="D182" s="180" t="s">
        <v>739</v>
      </c>
      <c r="E182" s="180" t="s">
        <v>740</v>
      </c>
      <c r="F182" s="161" t="s">
        <v>741</v>
      </c>
      <c r="G182" s="161" t="s">
        <v>555</v>
      </c>
      <c r="H182" s="161" t="s">
        <v>357</v>
      </c>
      <c r="I182" s="161" t="s">
        <v>182</v>
      </c>
      <c r="J182" s="161" t="s">
        <v>63</v>
      </c>
      <c r="K182" s="161" t="s">
        <v>64</v>
      </c>
      <c r="L182" s="189">
        <v>1200</v>
      </c>
      <c r="M182" s="161">
        <v>1200</v>
      </c>
      <c r="N182" s="180" t="s">
        <v>556</v>
      </c>
      <c r="O182" s="180" t="s">
        <v>557</v>
      </c>
      <c r="P182" s="161"/>
      <c r="Q182" s="180"/>
      <c r="R182" s="180"/>
      <c r="S182" s="161"/>
      <c r="T182" s="161"/>
      <c r="U182" s="161"/>
      <c r="V182" s="161"/>
      <c r="W182" s="161"/>
      <c r="X182" s="161"/>
      <c r="Y182" s="161" t="s">
        <v>558</v>
      </c>
    </row>
    <row r="183" spans="1:25" ht="63.75">
      <c r="A183" s="128">
        <v>166</v>
      </c>
      <c r="B183" s="180" t="s">
        <v>175</v>
      </c>
      <c r="C183" s="180" t="s">
        <v>388</v>
      </c>
      <c r="D183" s="180" t="s">
        <v>742</v>
      </c>
      <c r="E183" s="180" t="s">
        <v>743</v>
      </c>
      <c r="F183" s="161" t="s">
        <v>744</v>
      </c>
      <c r="G183" s="161" t="s">
        <v>555</v>
      </c>
      <c r="H183" s="161" t="s">
        <v>357</v>
      </c>
      <c r="I183" s="161" t="s">
        <v>182</v>
      </c>
      <c r="J183" s="161" t="s">
        <v>63</v>
      </c>
      <c r="K183" s="161" t="s">
        <v>64</v>
      </c>
      <c r="L183" s="189">
        <v>348</v>
      </c>
      <c r="M183" s="189">
        <v>348</v>
      </c>
      <c r="N183" s="180" t="s">
        <v>200</v>
      </c>
      <c r="O183" s="180" t="s">
        <v>568</v>
      </c>
      <c r="P183" s="161"/>
      <c r="Q183" s="180"/>
      <c r="R183" s="180"/>
      <c r="S183" s="161"/>
      <c r="T183" s="161"/>
      <c r="U183" s="161"/>
      <c r="V183" s="161"/>
      <c r="W183" s="161"/>
      <c r="X183" s="161"/>
      <c r="Y183" s="161" t="s">
        <v>558</v>
      </c>
    </row>
    <row r="184" spans="1:25" s="122" customFormat="1" ht="38.25">
      <c r="A184" s="170">
        <v>167</v>
      </c>
      <c r="B184" s="180" t="s">
        <v>175</v>
      </c>
      <c r="C184" s="180" t="s">
        <v>745</v>
      </c>
      <c r="D184" s="180" t="s">
        <v>746</v>
      </c>
      <c r="E184" s="180" t="s">
        <v>747</v>
      </c>
      <c r="F184" s="161" t="s">
        <v>748</v>
      </c>
      <c r="G184" s="161" t="s">
        <v>555</v>
      </c>
      <c r="H184" s="161" t="s">
        <v>492</v>
      </c>
      <c r="I184" s="161" t="s">
        <v>493</v>
      </c>
      <c r="J184" s="161" t="s">
        <v>63</v>
      </c>
      <c r="K184" s="161" t="s">
        <v>64</v>
      </c>
      <c r="L184" s="189">
        <v>221.5</v>
      </c>
      <c r="M184" s="161">
        <v>175</v>
      </c>
      <c r="N184" s="180" t="s">
        <v>65</v>
      </c>
      <c r="O184" s="180" t="s">
        <v>612</v>
      </c>
      <c r="P184" s="189"/>
      <c r="Q184" s="180"/>
      <c r="R184" s="180"/>
      <c r="S184" s="161"/>
      <c r="T184" s="161"/>
      <c r="U184" s="161"/>
      <c r="V184" s="161"/>
      <c r="W184" s="161"/>
      <c r="X184" s="161"/>
      <c r="Y184" s="161" t="s">
        <v>558</v>
      </c>
    </row>
    <row r="185" spans="1:25" s="122" customFormat="1" ht="51">
      <c r="A185" s="179"/>
      <c r="B185" s="180"/>
      <c r="C185" s="180"/>
      <c r="D185" s="180"/>
      <c r="E185" s="180"/>
      <c r="F185" s="161"/>
      <c r="G185" s="161"/>
      <c r="H185" s="161"/>
      <c r="I185" s="161"/>
      <c r="J185" s="161"/>
      <c r="K185" s="161"/>
      <c r="L185" s="189"/>
      <c r="M185" s="161">
        <v>40</v>
      </c>
      <c r="N185" s="180" t="s">
        <v>749</v>
      </c>
      <c r="O185" s="180" t="s">
        <v>557</v>
      </c>
      <c r="P185" s="189"/>
      <c r="Q185" s="180"/>
      <c r="R185" s="180"/>
      <c r="S185" s="161"/>
      <c r="T185" s="161"/>
      <c r="U185" s="161"/>
      <c r="V185" s="161"/>
      <c r="W185" s="161"/>
      <c r="X185" s="161"/>
      <c r="Y185" s="161"/>
    </row>
    <row r="186" spans="1:25" s="122" customFormat="1" ht="51">
      <c r="A186" s="174"/>
      <c r="B186" s="180"/>
      <c r="C186" s="180"/>
      <c r="D186" s="180"/>
      <c r="E186" s="180"/>
      <c r="F186" s="161"/>
      <c r="G186" s="161"/>
      <c r="H186" s="161"/>
      <c r="I186" s="161"/>
      <c r="J186" s="161"/>
      <c r="K186" s="161"/>
      <c r="L186" s="189"/>
      <c r="M186" s="189">
        <v>6.5</v>
      </c>
      <c r="N186" s="180" t="s">
        <v>556</v>
      </c>
      <c r="O186" s="180" t="s">
        <v>557</v>
      </c>
      <c r="P186" s="189"/>
      <c r="Q186" s="180"/>
      <c r="R186" s="180"/>
      <c r="S186" s="161"/>
      <c r="T186" s="161"/>
      <c r="U186" s="161"/>
      <c r="V186" s="161"/>
      <c r="W186" s="161"/>
      <c r="X186" s="161"/>
      <c r="Y186" s="161"/>
    </row>
    <row r="187" spans="1:25" s="122" customFormat="1" ht="38.25">
      <c r="A187" s="170">
        <v>168</v>
      </c>
      <c r="B187" s="180" t="s">
        <v>175</v>
      </c>
      <c r="C187" s="180" t="s">
        <v>750</v>
      </c>
      <c r="D187" s="180" t="s">
        <v>751</v>
      </c>
      <c r="E187" s="180" t="s">
        <v>747</v>
      </c>
      <c r="F187" s="161" t="s">
        <v>752</v>
      </c>
      <c r="G187" s="161" t="s">
        <v>555</v>
      </c>
      <c r="H187" s="161" t="s">
        <v>492</v>
      </c>
      <c r="I187" s="161" t="s">
        <v>493</v>
      </c>
      <c r="J187" s="161" t="s">
        <v>63</v>
      </c>
      <c r="K187" s="161" t="s">
        <v>64</v>
      </c>
      <c r="L187" s="189">
        <v>61.104</v>
      </c>
      <c r="M187" s="161">
        <v>40</v>
      </c>
      <c r="N187" s="180" t="s">
        <v>65</v>
      </c>
      <c r="O187" s="180" t="s">
        <v>612</v>
      </c>
      <c r="P187" s="189"/>
      <c r="Q187" s="180"/>
      <c r="R187" s="180"/>
      <c r="S187" s="161"/>
      <c r="T187" s="161"/>
      <c r="U187" s="161"/>
      <c r="V187" s="161"/>
      <c r="W187" s="161"/>
      <c r="X187" s="161"/>
      <c r="Y187" s="161" t="s">
        <v>558</v>
      </c>
    </row>
    <row r="188" spans="1:25" s="122" customFormat="1" ht="51">
      <c r="A188" s="174"/>
      <c r="B188" s="180"/>
      <c r="C188" s="180"/>
      <c r="D188" s="180"/>
      <c r="E188" s="180"/>
      <c r="F188" s="161"/>
      <c r="G188" s="161"/>
      <c r="H188" s="161"/>
      <c r="I188" s="161"/>
      <c r="J188" s="161"/>
      <c r="K188" s="161"/>
      <c r="L188" s="189"/>
      <c r="M188" s="161">
        <v>21.104</v>
      </c>
      <c r="N188" s="180" t="s">
        <v>556</v>
      </c>
      <c r="O188" s="180" t="s">
        <v>557</v>
      </c>
      <c r="P188" s="189"/>
      <c r="Q188" s="180"/>
      <c r="R188" s="180"/>
      <c r="S188" s="161"/>
      <c r="T188" s="161"/>
      <c r="U188" s="161"/>
      <c r="V188" s="161"/>
      <c r="W188" s="161"/>
      <c r="X188" s="161"/>
      <c r="Y188" s="161"/>
    </row>
    <row r="189" spans="1:25" s="122" customFormat="1" ht="38.25">
      <c r="A189" s="170">
        <v>169</v>
      </c>
      <c r="B189" s="180" t="s">
        <v>175</v>
      </c>
      <c r="C189" s="180" t="s">
        <v>753</v>
      </c>
      <c r="D189" s="180" t="s">
        <v>754</v>
      </c>
      <c r="E189" s="180" t="s">
        <v>747</v>
      </c>
      <c r="F189" s="161" t="s">
        <v>755</v>
      </c>
      <c r="G189" s="161" t="s">
        <v>555</v>
      </c>
      <c r="H189" s="161" t="s">
        <v>492</v>
      </c>
      <c r="I189" s="161" t="s">
        <v>493</v>
      </c>
      <c r="J189" s="161" t="s">
        <v>63</v>
      </c>
      <c r="K189" s="161" t="s">
        <v>64</v>
      </c>
      <c r="L189" s="189">
        <v>55.18</v>
      </c>
      <c r="M189" s="161">
        <v>40</v>
      </c>
      <c r="N189" s="180" t="s">
        <v>65</v>
      </c>
      <c r="O189" s="180" t="s">
        <v>612</v>
      </c>
      <c r="P189" s="189"/>
      <c r="Q189" s="180"/>
      <c r="R189" s="180"/>
      <c r="S189" s="161"/>
      <c r="T189" s="161"/>
      <c r="U189" s="161"/>
      <c r="V189" s="161"/>
      <c r="W189" s="161"/>
      <c r="X189" s="161"/>
      <c r="Y189" s="161" t="s">
        <v>558</v>
      </c>
    </row>
    <row r="190" spans="1:25" s="122" customFormat="1" ht="51">
      <c r="A190" s="174"/>
      <c r="B190" s="180"/>
      <c r="C190" s="180"/>
      <c r="D190" s="180"/>
      <c r="E190" s="180"/>
      <c r="F190" s="161"/>
      <c r="G190" s="161"/>
      <c r="H190" s="161"/>
      <c r="I190" s="161"/>
      <c r="J190" s="161"/>
      <c r="K190" s="161"/>
      <c r="L190" s="189"/>
      <c r="M190" s="189">
        <v>15.18</v>
      </c>
      <c r="N190" s="180" t="s">
        <v>556</v>
      </c>
      <c r="O190" s="180" t="s">
        <v>557</v>
      </c>
      <c r="P190" s="161"/>
      <c r="Q190" s="180"/>
      <c r="R190" s="180"/>
      <c r="S190" s="161"/>
      <c r="T190" s="161"/>
      <c r="U190" s="161"/>
      <c r="V190" s="161"/>
      <c r="W190" s="161"/>
      <c r="X190" s="161"/>
      <c r="Y190" s="161"/>
    </row>
    <row r="191" spans="1:25" ht="51">
      <c r="A191" s="128">
        <v>170</v>
      </c>
      <c r="B191" s="180" t="s">
        <v>55</v>
      </c>
      <c r="C191" s="180" t="s">
        <v>756</v>
      </c>
      <c r="D191" s="180" t="s">
        <v>757</v>
      </c>
      <c r="E191" s="180" t="s">
        <v>758</v>
      </c>
      <c r="F191" s="161" t="s">
        <v>759</v>
      </c>
      <c r="G191" s="161" t="s">
        <v>555</v>
      </c>
      <c r="H191" s="161" t="s">
        <v>398</v>
      </c>
      <c r="I191" s="161" t="s">
        <v>399</v>
      </c>
      <c r="J191" s="161" t="s">
        <v>63</v>
      </c>
      <c r="K191" s="161" t="s">
        <v>63</v>
      </c>
      <c r="L191" s="189">
        <v>106</v>
      </c>
      <c r="M191" s="161">
        <v>106</v>
      </c>
      <c r="N191" s="180" t="s">
        <v>563</v>
      </c>
      <c r="O191" s="180" t="s">
        <v>564</v>
      </c>
      <c r="P191" s="161"/>
      <c r="Q191" s="180"/>
      <c r="R191" s="180"/>
      <c r="S191" s="161"/>
      <c r="T191" s="161"/>
      <c r="U191" s="161"/>
      <c r="V191" s="161"/>
      <c r="W191" s="161"/>
      <c r="X191" s="161"/>
      <c r="Y191" s="161" t="s">
        <v>558</v>
      </c>
    </row>
    <row r="192" spans="1:25" s="122" customFormat="1" ht="51">
      <c r="A192" s="170">
        <v>171</v>
      </c>
      <c r="B192" s="180" t="s">
        <v>55</v>
      </c>
      <c r="C192" s="180" t="s">
        <v>760</v>
      </c>
      <c r="D192" s="180" t="s">
        <v>761</v>
      </c>
      <c r="E192" s="180" t="s">
        <v>762</v>
      </c>
      <c r="F192" s="161" t="s">
        <v>763</v>
      </c>
      <c r="G192" s="161" t="s">
        <v>555</v>
      </c>
      <c r="H192" s="161" t="s">
        <v>398</v>
      </c>
      <c r="I192" s="161" t="s">
        <v>399</v>
      </c>
      <c r="J192" s="161" t="s">
        <v>63</v>
      </c>
      <c r="K192" s="161" t="s">
        <v>63</v>
      </c>
      <c r="L192" s="189">
        <v>150</v>
      </c>
      <c r="M192" s="161">
        <v>23.91</v>
      </c>
      <c r="N192" s="180" t="s">
        <v>563</v>
      </c>
      <c r="O192" s="180" t="s">
        <v>564</v>
      </c>
      <c r="P192" s="161"/>
      <c r="Q192" s="180"/>
      <c r="R192" s="180"/>
      <c r="S192" s="161"/>
      <c r="T192" s="161"/>
      <c r="U192" s="161"/>
      <c r="V192" s="161"/>
      <c r="W192" s="161"/>
      <c r="X192" s="161"/>
      <c r="Y192" s="161" t="s">
        <v>558</v>
      </c>
    </row>
    <row r="193" spans="1:25" s="122" customFormat="1" ht="51">
      <c r="A193" s="174"/>
      <c r="B193" s="180"/>
      <c r="C193" s="180"/>
      <c r="D193" s="180"/>
      <c r="E193" s="180"/>
      <c r="F193" s="161"/>
      <c r="G193" s="161"/>
      <c r="H193" s="161"/>
      <c r="I193" s="161"/>
      <c r="J193" s="161"/>
      <c r="K193" s="161"/>
      <c r="L193" s="189"/>
      <c r="M193" s="161">
        <v>126.09</v>
      </c>
      <c r="N193" s="180" t="s">
        <v>556</v>
      </c>
      <c r="O193" s="180" t="s">
        <v>557</v>
      </c>
      <c r="P193" s="161"/>
      <c r="Q193" s="180"/>
      <c r="R193" s="180"/>
      <c r="S193" s="161"/>
      <c r="T193" s="161"/>
      <c r="U193" s="161"/>
      <c r="V193" s="161"/>
      <c r="W193" s="161"/>
      <c r="X193" s="161"/>
      <c r="Y193" s="161"/>
    </row>
    <row r="194" spans="1:25" s="122" customFormat="1" ht="76.5">
      <c r="A194" s="128">
        <v>172</v>
      </c>
      <c r="B194" s="180" t="s">
        <v>55</v>
      </c>
      <c r="C194" s="180" t="s">
        <v>764</v>
      </c>
      <c r="D194" s="180" t="s">
        <v>765</v>
      </c>
      <c r="E194" s="180" t="s">
        <v>766</v>
      </c>
      <c r="F194" s="161" t="s">
        <v>767</v>
      </c>
      <c r="G194" s="161" t="s">
        <v>768</v>
      </c>
      <c r="H194" s="161" t="s">
        <v>522</v>
      </c>
      <c r="I194" s="161" t="s">
        <v>523</v>
      </c>
      <c r="J194" s="161" t="s">
        <v>63</v>
      </c>
      <c r="K194" s="161" t="s">
        <v>64</v>
      </c>
      <c r="L194" s="132">
        <v>45.717404</v>
      </c>
      <c r="M194" s="132">
        <v>45.717404</v>
      </c>
      <c r="N194" s="180" t="s">
        <v>200</v>
      </c>
      <c r="O194" s="180" t="s">
        <v>568</v>
      </c>
      <c r="P194" s="161"/>
      <c r="Q194" s="180"/>
      <c r="R194" s="180"/>
      <c r="S194" s="161"/>
      <c r="T194" s="161"/>
      <c r="U194" s="161"/>
      <c r="V194" s="161"/>
      <c r="W194" s="161"/>
      <c r="X194" s="161"/>
      <c r="Y194" s="161" t="s">
        <v>558</v>
      </c>
    </row>
    <row r="195" spans="1:25" ht="102">
      <c r="A195" s="128">
        <v>173</v>
      </c>
      <c r="B195" s="180" t="s">
        <v>55</v>
      </c>
      <c r="C195" s="180" t="s">
        <v>541</v>
      </c>
      <c r="D195" s="180" t="s">
        <v>769</v>
      </c>
      <c r="E195" s="180" t="s">
        <v>543</v>
      </c>
      <c r="F195" s="161" t="s">
        <v>544</v>
      </c>
      <c r="G195" s="161" t="s">
        <v>555</v>
      </c>
      <c r="H195" s="161" t="s">
        <v>546</v>
      </c>
      <c r="I195" s="161" t="s">
        <v>547</v>
      </c>
      <c r="J195" s="161" t="s">
        <v>63</v>
      </c>
      <c r="K195" s="161" t="s">
        <v>64</v>
      </c>
      <c r="L195" s="189">
        <v>400</v>
      </c>
      <c r="M195" s="161">
        <v>317.21</v>
      </c>
      <c r="N195" s="180" t="s">
        <v>200</v>
      </c>
      <c r="O195" s="180" t="s">
        <v>568</v>
      </c>
      <c r="P195" s="161">
        <v>82.79</v>
      </c>
      <c r="Q195" s="180" t="s">
        <v>770</v>
      </c>
      <c r="R195" s="180" t="s">
        <v>771</v>
      </c>
      <c r="S195" s="161"/>
      <c r="T195" s="161"/>
      <c r="U195" s="161"/>
      <c r="V195" s="161"/>
      <c r="W195" s="161"/>
      <c r="X195" s="161"/>
      <c r="Y195" s="161" t="s">
        <v>558</v>
      </c>
    </row>
    <row r="196" spans="1:25" s="122" customFormat="1" ht="102">
      <c r="A196" s="128">
        <v>174</v>
      </c>
      <c r="B196" s="180" t="s">
        <v>175</v>
      </c>
      <c r="C196" s="180" t="s">
        <v>772</v>
      </c>
      <c r="D196" s="180" t="s">
        <v>773</v>
      </c>
      <c r="E196" s="180" t="s">
        <v>774</v>
      </c>
      <c r="F196" s="161" t="s">
        <v>775</v>
      </c>
      <c r="G196" s="161" t="s">
        <v>776</v>
      </c>
      <c r="H196" s="161" t="s">
        <v>531</v>
      </c>
      <c r="I196" s="161" t="s">
        <v>532</v>
      </c>
      <c r="J196" s="161" t="s">
        <v>63</v>
      </c>
      <c r="K196" s="161" t="s">
        <v>64</v>
      </c>
      <c r="L196" s="189">
        <v>103</v>
      </c>
      <c r="M196" s="161">
        <v>76.79</v>
      </c>
      <c r="N196" s="180" t="s">
        <v>563</v>
      </c>
      <c r="O196" s="180" t="s">
        <v>564</v>
      </c>
      <c r="P196" s="161">
        <v>26.21</v>
      </c>
      <c r="Q196" s="180" t="s">
        <v>770</v>
      </c>
      <c r="R196" s="180" t="s">
        <v>771</v>
      </c>
      <c r="S196" s="161"/>
      <c r="T196" s="161"/>
      <c r="U196" s="161"/>
      <c r="V196" s="161"/>
      <c r="W196" s="161"/>
      <c r="X196" s="161"/>
      <c r="Y196" s="161" t="s">
        <v>558</v>
      </c>
    </row>
    <row r="197" spans="1:25" s="122" customFormat="1" ht="76.5">
      <c r="A197" s="128">
        <v>175</v>
      </c>
      <c r="B197" s="193" t="s">
        <v>175</v>
      </c>
      <c r="C197" s="193" t="s">
        <v>777</v>
      </c>
      <c r="D197" s="193" t="s">
        <v>778</v>
      </c>
      <c r="E197" s="193" t="s">
        <v>779</v>
      </c>
      <c r="F197" s="194" t="s">
        <v>554</v>
      </c>
      <c r="G197" s="194" t="s">
        <v>780</v>
      </c>
      <c r="H197" s="194" t="s">
        <v>476</v>
      </c>
      <c r="I197" s="194" t="s">
        <v>477</v>
      </c>
      <c r="J197" s="194" t="s">
        <v>63</v>
      </c>
      <c r="K197" s="194" t="s">
        <v>64</v>
      </c>
      <c r="L197" s="217">
        <v>100</v>
      </c>
      <c r="M197" s="161">
        <v>100</v>
      </c>
      <c r="N197" s="192" t="s">
        <v>183</v>
      </c>
      <c r="O197" s="218" t="s">
        <v>184</v>
      </c>
      <c r="P197" s="161"/>
      <c r="Q197" s="180"/>
      <c r="R197" s="180"/>
      <c r="S197" s="161"/>
      <c r="T197" s="161"/>
      <c r="U197" s="161"/>
      <c r="V197" s="161"/>
      <c r="W197" s="161"/>
      <c r="X197" s="161"/>
      <c r="Y197" s="161" t="s">
        <v>781</v>
      </c>
    </row>
    <row r="198" spans="1:25" ht="76.5">
      <c r="A198" s="128">
        <v>176</v>
      </c>
      <c r="B198" s="193" t="s">
        <v>175</v>
      </c>
      <c r="C198" s="193" t="s">
        <v>483</v>
      </c>
      <c r="D198" s="193" t="s">
        <v>484</v>
      </c>
      <c r="E198" s="193" t="s">
        <v>782</v>
      </c>
      <c r="F198" s="194" t="s">
        <v>783</v>
      </c>
      <c r="G198" s="194" t="s">
        <v>780</v>
      </c>
      <c r="H198" s="194" t="s">
        <v>476</v>
      </c>
      <c r="I198" s="194" t="s">
        <v>477</v>
      </c>
      <c r="J198" s="194" t="s">
        <v>63</v>
      </c>
      <c r="K198" s="194" t="s">
        <v>64</v>
      </c>
      <c r="L198" s="217">
        <v>586.58</v>
      </c>
      <c r="M198" s="161">
        <v>586.58</v>
      </c>
      <c r="N198" s="192" t="s">
        <v>436</v>
      </c>
      <c r="O198" s="192" t="s">
        <v>729</v>
      </c>
      <c r="P198" s="161"/>
      <c r="Q198" s="180"/>
      <c r="R198" s="180"/>
      <c r="S198" s="161"/>
      <c r="T198" s="161"/>
      <c r="U198" s="161"/>
      <c r="V198" s="161"/>
      <c r="W198" s="161"/>
      <c r="X198" s="161"/>
      <c r="Y198" s="161" t="s">
        <v>781</v>
      </c>
    </row>
    <row r="199" spans="1:25" ht="89.25">
      <c r="A199" s="128">
        <v>177</v>
      </c>
      <c r="B199" s="193" t="s">
        <v>175</v>
      </c>
      <c r="C199" s="193" t="s">
        <v>784</v>
      </c>
      <c r="D199" s="193" t="s">
        <v>785</v>
      </c>
      <c r="E199" s="193" t="s">
        <v>786</v>
      </c>
      <c r="F199" s="194" t="s">
        <v>562</v>
      </c>
      <c r="G199" s="194" t="s">
        <v>787</v>
      </c>
      <c r="H199" s="194" t="s">
        <v>476</v>
      </c>
      <c r="I199" s="194" t="s">
        <v>477</v>
      </c>
      <c r="J199" s="194" t="s">
        <v>63</v>
      </c>
      <c r="K199" s="194" t="s">
        <v>64</v>
      </c>
      <c r="L199" s="217">
        <v>328.9</v>
      </c>
      <c r="M199" s="217">
        <v>328.9</v>
      </c>
      <c r="N199" s="192" t="s">
        <v>436</v>
      </c>
      <c r="O199" s="192" t="s">
        <v>729</v>
      </c>
      <c r="P199" s="161"/>
      <c r="Q199" s="180"/>
      <c r="R199" s="180"/>
      <c r="S199" s="161"/>
      <c r="T199" s="161"/>
      <c r="U199" s="161"/>
      <c r="V199" s="161"/>
      <c r="W199" s="161"/>
      <c r="X199" s="161"/>
      <c r="Y199" s="161" t="s">
        <v>781</v>
      </c>
    </row>
    <row r="200" spans="1:25" s="122" customFormat="1" ht="102">
      <c r="A200" s="128">
        <v>178</v>
      </c>
      <c r="B200" s="193" t="s">
        <v>175</v>
      </c>
      <c r="C200" s="193" t="s">
        <v>788</v>
      </c>
      <c r="D200" s="193" t="s">
        <v>789</v>
      </c>
      <c r="E200" s="193" t="s">
        <v>790</v>
      </c>
      <c r="F200" s="194" t="s">
        <v>791</v>
      </c>
      <c r="G200" s="194" t="s">
        <v>792</v>
      </c>
      <c r="H200" s="194" t="s">
        <v>476</v>
      </c>
      <c r="I200" s="194" t="s">
        <v>477</v>
      </c>
      <c r="J200" s="194" t="s">
        <v>63</v>
      </c>
      <c r="K200" s="194" t="s">
        <v>64</v>
      </c>
      <c r="L200" s="217">
        <v>220</v>
      </c>
      <c r="M200" s="161">
        <v>220</v>
      </c>
      <c r="N200" s="192" t="s">
        <v>183</v>
      </c>
      <c r="O200" s="218" t="s">
        <v>184</v>
      </c>
      <c r="P200" s="161"/>
      <c r="Q200" s="180"/>
      <c r="R200" s="180"/>
      <c r="S200" s="161"/>
      <c r="T200" s="161"/>
      <c r="U200" s="161"/>
      <c r="V200" s="161"/>
      <c r="W200" s="161"/>
      <c r="X200" s="161"/>
      <c r="Y200" s="161" t="s">
        <v>781</v>
      </c>
    </row>
    <row r="201" spans="1:25" ht="76.5">
      <c r="A201" s="128">
        <v>179</v>
      </c>
      <c r="B201" s="193" t="s">
        <v>55</v>
      </c>
      <c r="C201" s="193" t="s">
        <v>602</v>
      </c>
      <c r="D201" s="193" t="s">
        <v>603</v>
      </c>
      <c r="E201" s="193" t="s">
        <v>793</v>
      </c>
      <c r="F201" s="194" t="s">
        <v>562</v>
      </c>
      <c r="G201" s="194" t="s">
        <v>555</v>
      </c>
      <c r="H201" s="194" t="s">
        <v>298</v>
      </c>
      <c r="I201" s="194" t="s">
        <v>299</v>
      </c>
      <c r="J201" s="194" t="s">
        <v>63</v>
      </c>
      <c r="K201" s="194" t="s">
        <v>63</v>
      </c>
      <c r="L201" s="217">
        <v>36</v>
      </c>
      <c r="M201" s="217"/>
      <c r="N201" s="219"/>
      <c r="O201" s="192"/>
      <c r="P201" s="217">
        <v>36</v>
      </c>
      <c r="Q201" s="219" t="s">
        <v>794</v>
      </c>
      <c r="R201" s="192" t="s">
        <v>795</v>
      </c>
      <c r="S201" s="161"/>
      <c r="T201" s="161"/>
      <c r="U201" s="161"/>
      <c r="V201" s="161"/>
      <c r="W201" s="161"/>
      <c r="X201" s="161"/>
      <c r="Y201" s="161" t="s">
        <v>781</v>
      </c>
    </row>
    <row r="202" spans="1:25" ht="76.5">
      <c r="A202" s="128">
        <v>180</v>
      </c>
      <c r="B202" s="193" t="s">
        <v>55</v>
      </c>
      <c r="C202" s="193" t="s">
        <v>796</v>
      </c>
      <c r="D202" s="193" t="s">
        <v>797</v>
      </c>
      <c r="E202" s="193" t="s">
        <v>798</v>
      </c>
      <c r="F202" s="195" t="s">
        <v>799</v>
      </c>
      <c r="G202" s="194" t="s">
        <v>800</v>
      </c>
      <c r="H202" s="194" t="s">
        <v>398</v>
      </c>
      <c r="I202" s="194" t="s">
        <v>399</v>
      </c>
      <c r="J202" s="194" t="s">
        <v>63</v>
      </c>
      <c r="K202" s="194" t="s">
        <v>64</v>
      </c>
      <c r="L202" s="217">
        <v>150</v>
      </c>
      <c r="M202" s="217"/>
      <c r="N202" s="219"/>
      <c r="O202" s="192"/>
      <c r="P202" s="217">
        <v>150</v>
      </c>
      <c r="Q202" s="219" t="s">
        <v>794</v>
      </c>
      <c r="R202" s="192" t="s">
        <v>795</v>
      </c>
      <c r="S202" s="161"/>
      <c r="T202" s="161"/>
      <c r="U202" s="161"/>
      <c r="V202" s="161"/>
      <c r="W202" s="161"/>
      <c r="X202" s="161"/>
      <c r="Y202" s="161" t="s">
        <v>781</v>
      </c>
    </row>
    <row r="203" spans="1:25" ht="76.5">
      <c r="A203" s="128">
        <v>181</v>
      </c>
      <c r="B203" s="193" t="s">
        <v>55</v>
      </c>
      <c r="C203" s="193" t="s">
        <v>801</v>
      </c>
      <c r="D203" s="193" t="s">
        <v>802</v>
      </c>
      <c r="E203" s="193" t="s">
        <v>803</v>
      </c>
      <c r="F203" s="194" t="s">
        <v>804</v>
      </c>
      <c r="G203" s="194" t="s">
        <v>800</v>
      </c>
      <c r="H203" s="194" t="s">
        <v>398</v>
      </c>
      <c r="I203" s="194" t="s">
        <v>399</v>
      </c>
      <c r="J203" s="194" t="s">
        <v>63</v>
      </c>
      <c r="K203" s="194" t="s">
        <v>64</v>
      </c>
      <c r="L203" s="217">
        <v>16</v>
      </c>
      <c r="M203" s="217"/>
      <c r="N203" s="219"/>
      <c r="O203" s="192"/>
      <c r="P203" s="217">
        <v>16</v>
      </c>
      <c r="Q203" s="219" t="s">
        <v>794</v>
      </c>
      <c r="R203" s="192" t="s">
        <v>795</v>
      </c>
      <c r="S203" s="161"/>
      <c r="T203" s="161"/>
      <c r="U203" s="161"/>
      <c r="V203" s="161"/>
      <c r="W203" s="161"/>
      <c r="X203" s="161"/>
      <c r="Y203" s="161" t="s">
        <v>781</v>
      </c>
    </row>
    <row r="204" spans="1:25" ht="76.5">
      <c r="A204" s="128">
        <v>182</v>
      </c>
      <c r="B204" s="193" t="s">
        <v>55</v>
      </c>
      <c r="C204" s="193" t="s">
        <v>805</v>
      </c>
      <c r="D204" s="193" t="s">
        <v>806</v>
      </c>
      <c r="E204" s="193" t="s">
        <v>807</v>
      </c>
      <c r="F204" s="194" t="s">
        <v>808</v>
      </c>
      <c r="G204" s="194" t="s">
        <v>809</v>
      </c>
      <c r="H204" s="194" t="s">
        <v>398</v>
      </c>
      <c r="I204" s="194" t="s">
        <v>399</v>
      </c>
      <c r="J204" s="194" t="s">
        <v>63</v>
      </c>
      <c r="K204" s="194" t="s">
        <v>64</v>
      </c>
      <c r="L204" s="217">
        <v>100</v>
      </c>
      <c r="M204" s="217"/>
      <c r="N204" s="219"/>
      <c r="O204" s="192"/>
      <c r="P204" s="217">
        <v>100</v>
      </c>
      <c r="Q204" s="219" t="s">
        <v>794</v>
      </c>
      <c r="R204" s="192" t="s">
        <v>795</v>
      </c>
      <c r="S204" s="161"/>
      <c r="T204" s="161"/>
      <c r="U204" s="161"/>
      <c r="V204" s="161"/>
      <c r="W204" s="161"/>
      <c r="X204" s="161"/>
      <c r="Y204" s="161" t="s">
        <v>781</v>
      </c>
    </row>
    <row r="205" spans="1:25" ht="76.5">
      <c r="A205" s="128">
        <v>183</v>
      </c>
      <c r="B205" s="193" t="s">
        <v>55</v>
      </c>
      <c r="C205" s="193" t="s">
        <v>810</v>
      </c>
      <c r="D205" s="193" t="s">
        <v>806</v>
      </c>
      <c r="E205" s="193" t="s">
        <v>811</v>
      </c>
      <c r="F205" s="194" t="s">
        <v>812</v>
      </c>
      <c r="G205" s="194" t="s">
        <v>809</v>
      </c>
      <c r="H205" s="194" t="s">
        <v>398</v>
      </c>
      <c r="I205" s="194" t="s">
        <v>399</v>
      </c>
      <c r="J205" s="194" t="s">
        <v>63</v>
      </c>
      <c r="K205" s="194" t="s">
        <v>64</v>
      </c>
      <c r="L205" s="217">
        <v>100</v>
      </c>
      <c r="M205" s="217"/>
      <c r="N205" s="219"/>
      <c r="O205" s="192"/>
      <c r="P205" s="217">
        <v>100</v>
      </c>
      <c r="Q205" s="219" t="s">
        <v>794</v>
      </c>
      <c r="R205" s="192" t="s">
        <v>795</v>
      </c>
      <c r="S205" s="161"/>
      <c r="T205" s="161"/>
      <c r="U205" s="161"/>
      <c r="V205" s="161"/>
      <c r="W205" s="161"/>
      <c r="X205" s="161"/>
      <c r="Y205" s="161" t="s">
        <v>781</v>
      </c>
    </row>
    <row r="206" spans="1:25" ht="76.5">
      <c r="A206" s="128">
        <v>184</v>
      </c>
      <c r="B206" s="193" t="s">
        <v>55</v>
      </c>
      <c r="C206" s="193" t="s">
        <v>813</v>
      </c>
      <c r="D206" s="193" t="s">
        <v>806</v>
      </c>
      <c r="E206" s="193" t="s">
        <v>814</v>
      </c>
      <c r="F206" s="194" t="s">
        <v>815</v>
      </c>
      <c r="G206" s="194" t="s">
        <v>809</v>
      </c>
      <c r="H206" s="194" t="s">
        <v>398</v>
      </c>
      <c r="I206" s="194" t="s">
        <v>399</v>
      </c>
      <c r="J206" s="194" t="s">
        <v>63</v>
      </c>
      <c r="K206" s="194" t="s">
        <v>64</v>
      </c>
      <c r="L206" s="217">
        <v>100</v>
      </c>
      <c r="M206" s="217"/>
      <c r="N206" s="219"/>
      <c r="O206" s="192"/>
      <c r="P206" s="217">
        <v>100</v>
      </c>
      <c r="Q206" s="219" t="s">
        <v>794</v>
      </c>
      <c r="R206" s="192" t="s">
        <v>795</v>
      </c>
      <c r="S206" s="161"/>
      <c r="T206" s="161"/>
      <c r="U206" s="161"/>
      <c r="V206" s="161"/>
      <c r="W206" s="161"/>
      <c r="X206" s="161"/>
      <c r="Y206" s="161" t="s">
        <v>781</v>
      </c>
    </row>
    <row r="207" spans="1:25" ht="76.5">
      <c r="A207" s="128">
        <v>185</v>
      </c>
      <c r="B207" s="193" t="s">
        <v>55</v>
      </c>
      <c r="C207" s="193" t="s">
        <v>816</v>
      </c>
      <c r="D207" s="193" t="s">
        <v>806</v>
      </c>
      <c r="E207" s="193" t="s">
        <v>817</v>
      </c>
      <c r="F207" s="194" t="s">
        <v>818</v>
      </c>
      <c r="G207" s="194" t="s">
        <v>809</v>
      </c>
      <c r="H207" s="194" t="s">
        <v>398</v>
      </c>
      <c r="I207" s="194" t="s">
        <v>399</v>
      </c>
      <c r="J207" s="194" t="s">
        <v>63</v>
      </c>
      <c r="K207" s="194" t="s">
        <v>64</v>
      </c>
      <c r="L207" s="217">
        <v>100</v>
      </c>
      <c r="M207" s="217"/>
      <c r="N207" s="219"/>
      <c r="O207" s="192"/>
      <c r="P207" s="217">
        <v>100</v>
      </c>
      <c r="Q207" s="219" t="s">
        <v>794</v>
      </c>
      <c r="R207" s="192" t="s">
        <v>795</v>
      </c>
      <c r="S207" s="161"/>
      <c r="T207" s="161"/>
      <c r="U207" s="161"/>
      <c r="V207" s="161"/>
      <c r="W207" s="161"/>
      <c r="X207" s="161"/>
      <c r="Y207" s="161" t="s">
        <v>781</v>
      </c>
    </row>
    <row r="208" spans="1:25" ht="76.5">
      <c r="A208" s="128">
        <v>186</v>
      </c>
      <c r="B208" s="193" t="s">
        <v>55</v>
      </c>
      <c r="C208" s="193" t="s">
        <v>819</v>
      </c>
      <c r="D208" s="193" t="s">
        <v>806</v>
      </c>
      <c r="E208" s="193" t="s">
        <v>820</v>
      </c>
      <c r="F208" s="194" t="s">
        <v>821</v>
      </c>
      <c r="G208" s="194" t="s">
        <v>809</v>
      </c>
      <c r="H208" s="194" t="s">
        <v>398</v>
      </c>
      <c r="I208" s="194" t="s">
        <v>399</v>
      </c>
      <c r="J208" s="194" t="s">
        <v>63</v>
      </c>
      <c r="K208" s="194" t="s">
        <v>64</v>
      </c>
      <c r="L208" s="217">
        <v>100</v>
      </c>
      <c r="M208" s="217"/>
      <c r="N208" s="219"/>
      <c r="O208" s="192"/>
      <c r="P208" s="217">
        <v>100</v>
      </c>
      <c r="Q208" s="219" t="s">
        <v>794</v>
      </c>
      <c r="R208" s="192" t="s">
        <v>795</v>
      </c>
      <c r="S208" s="161"/>
      <c r="T208" s="161"/>
      <c r="U208" s="161"/>
      <c r="V208" s="161"/>
      <c r="W208" s="161"/>
      <c r="X208" s="161"/>
      <c r="Y208" s="161" t="s">
        <v>781</v>
      </c>
    </row>
    <row r="209" spans="1:25" s="122" customFormat="1" ht="38.25">
      <c r="A209" s="128">
        <v>187</v>
      </c>
      <c r="B209" s="193" t="s">
        <v>175</v>
      </c>
      <c r="C209" s="193" t="s">
        <v>822</v>
      </c>
      <c r="D209" s="193" t="s">
        <v>823</v>
      </c>
      <c r="E209" s="193" t="s">
        <v>824</v>
      </c>
      <c r="F209" s="194" t="s">
        <v>825</v>
      </c>
      <c r="G209" s="194" t="s">
        <v>180</v>
      </c>
      <c r="H209" s="194" t="s">
        <v>181</v>
      </c>
      <c r="I209" s="194" t="s">
        <v>182</v>
      </c>
      <c r="J209" s="194" t="s">
        <v>63</v>
      </c>
      <c r="K209" s="194" t="s">
        <v>64</v>
      </c>
      <c r="L209" s="217">
        <f>55</f>
        <v>55</v>
      </c>
      <c r="M209" s="217">
        <v>25</v>
      </c>
      <c r="N209" s="192" t="s">
        <v>183</v>
      </c>
      <c r="O209" s="218" t="s">
        <v>184</v>
      </c>
      <c r="P209" s="161"/>
      <c r="Q209" s="219"/>
      <c r="R209" s="192"/>
      <c r="S209" s="161">
        <f>30</f>
        <v>30</v>
      </c>
      <c r="T209" s="161"/>
      <c r="U209" s="161"/>
      <c r="V209" s="161"/>
      <c r="W209" s="161"/>
      <c r="X209" s="161"/>
      <c r="Y209" s="161" t="s">
        <v>781</v>
      </c>
    </row>
    <row r="210" spans="1:25" ht="63.75">
      <c r="A210" s="128">
        <v>188</v>
      </c>
      <c r="B210" s="193" t="s">
        <v>175</v>
      </c>
      <c r="C210" s="193" t="s">
        <v>826</v>
      </c>
      <c r="D210" s="193" t="s">
        <v>827</v>
      </c>
      <c r="E210" s="193" t="s">
        <v>824</v>
      </c>
      <c r="F210" s="194" t="s">
        <v>572</v>
      </c>
      <c r="G210" s="194" t="s">
        <v>180</v>
      </c>
      <c r="H210" s="194" t="s">
        <v>181</v>
      </c>
      <c r="I210" s="194" t="s">
        <v>182</v>
      </c>
      <c r="J210" s="194" t="s">
        <v>63</v>
      </c>
      <c r="K210" s="194" t="s">
        <v>64</v>
      </c>
      <c r="L210" s="217">
        <v>165.98</v>
      </c>
      <c r="M210" s="217">
        <v>165.98</v>
      </c>
      <c r="N210" s="192" t="s">
        <v>436</v>
      </c>
      <c r="O210" s="192" t="s">
        <v>729</v>
      </c>
      <c r="P210" s="161"/>
      <c r="Q210" s="180"/>
      <c r="R210" s="180"/>
      <c r="S210" s="161"/>
      <c r="T210" s="161"/>
      <c r="U210" s="161"/>
      <c r="V210" s="161"/>
      <c r="W210" s="161"/>
      <c r="X210" s="161"/>
      <c r="Y210" s="161" t="s">
        <v>781</v>
      </c>
    </row>
    <row r="211" spans="1:25" ht="63.75">
      <c r="A211" s="128">
        <v>189</v>
      </c>
      <c r="B211" s="193" t="s">
        <v>175</v>
      </c>
      <c r="C211" s="193" t="s">
        <v>828</v>
      </c>
      <c r="D211" s="193" t="s">
        <v>829</v>
      </c>
      <c r="E211" s="193" t="s">
        <v>830</v>
      </c>
      <c r="F211" s="194" t="s">
        <v>831</v>
      </c>
      <c r="G211" s="194" t="s">
        <v>180</v>
      </c>
      <c r="H211" s="194" t="s">
        <v>181</v>
      </c>
      <c r="I211" s="194" t="s">
        <v>182</v>
      </c>
      <c r="J211" s="194" t="s">
        <v>63</v>
      </c>
      <c r="K211" s="194" t="s">
        <v>64</v>
      </c>
      <c r="L211" s="217">
        <v>420</v>
      </c>
      <c r="M211" s="161"/>
      <c r="N211" s="180"/>
      <c r="O211" s="180"/>
      <c r="P211" s="161">
        <v>151</v>
      </c>
      <c r="Q211" s="219" t="s">
        <v>832</v>
      </c>
      <c r="R211" s="219" t="s">
        <v>833</v>
      </c>
      <c r="S211" s="161">
        <v>269</v>
      </c>
      <c r="T211" s="161"/>
      <c r="U211" s="161"/>
      <c r="V211" s="161"/>
      <c r="W211" s="161"/>
      <c r="X211" s="161"/>
      <c r="Y211" s="161" t="s">
        <v>781</v>
      </c>
    </row>
    <row r="212" spans="1:25" s="122" customFormat="1" ht="89.25">
      <c r="A212" s="128">
        <v>190</v>
      </c>
      <c r="B212" s="196" t="s">
        <v>175</v>
      </c>
      <c r="C212" s="193" t="s">
        <v>834</v>
      </c>
      <c r="D212" s="193" t="s">
        <v>835</v>
      </c>
      <c r="E212" s="193" t="s">
        <v>836</v>
      </c>
      <c r="F212" s="194" t="s">
        <v>837</v>
      </c>
      <c r="G212" s="194" t="s">
        <v>800</v>
      </c>
      <c r="H212" s="194" t="s">
        <v>181</v>
      </c>
      <c r="I212" s="194" t="s">
        <v>182</v>
      </c>
      <c r="J212" s="194" t="s">
        <v>63</v>
      </c>
      <c r="K212" s="194" t="s">
        <v>64</v>
      </c>
      <c r="L212" s="220">
        <v>40</v>
      </c>
      <c r="M212" s="161">
        <v>40</v>
      </c>
      <c r="N212" s="192" t="s">
        <v>183</v>
      </c>
      <c r="O212" s="218" t="s">
        <v>184</v>
      </c>
      <c r="P212" s="161"/>
      <c r="Q212" s="180"/>
      <c r="R212" s="180"/>
      <c r="S212" s="161"/>
      <c r="T212" s="161"/>
      <c r="U212" s="161"/>
      <c r="V212" s="161"/>
      <c r="W212" s="161"/>
      <c r="X212" s="161"/>
      <c r="Y212" s="161" t="s">
        <v>781</v>
      </c>
    </row>
    <row r="213" spans="1:25" ht="76.5">
      <c r="A213" s="128">
        <v>191</v>
      </c>
      <c r="B213" s="193" t="s">
        <v>175</v>
      </c>
      <c r="C213" s="193" t="s">
        <v>838</v>
      </c>
      <c r="D213" s="193" t="s">
        <v>839</v>
      </c>
      <c r="E213" s="193" t="s">
        <v>840</v>
      </c>
      <c r="F213" s="194" t="s">
        <v>236</v>
      </c>
      <c r="G213" s="194" t="s">
        <v>180</v>
      </c>
      <c r="H213" s="194" t="s">
        <v>181</v>
      </c>
      <c r="I213" s="194" t="s">
        <v>182</v>
      </c>
      <c r="J213" s="194" t="s">
        <v>63</v>
      </c>
      <c r="K213" s="194" t="s">
        <v>64</v>
      </c>
      <c r="L213" s="220">
        <f>24.3946</f>
        <v>24.3946</v>
      </c>
      <c r="M213" s="221"/>
      <c r="N213" s="219"/>
      <c r="O213" s="219"/>
      <c r="P213" s="161"/>
      <c r="Q213" s="180"/>
      <c r="R213" s="180"/>
      <c r="S213" s="161">
        <f>20.965044+3.429556</f>
        <v>24.394599999999997</v>
      </c>
      <c r="T213" s="161"/>
      <c r="U213" s="161"/>
      <c r="V213" s="161"/>
      <c r="W213" s="161"/>
      <c r="X213" s="161"/>
      <c r="Y213" s="161" t="s">
        <v>781</v>
      </c>
    </row>
    <row r="214" spans="1:25" ht="76.5">
      <c r="A214" s="128">
        <v>192</v>
      </c>
      <c r="B214" s="193" t="s">
        <v>175</v>
      </c>
      <c r="C214" s="193" t="s">
        <v>841</v>
      </c>
      <c r="D214" s="193" t="s">
        <v>842</v>
      </c>
      <c r="E214" s="193" t="s">
        <v>843</v>
      </c>
      <c r="F214" s="194" t="s">
        <v>844</v>
      </c>
      <c r="G214" s="194" t="s">
        <v>180</v>
      </c>
      <c r="H214" s="194" t="s">
        <v>181</v>
      </c>
      <c r="I214" s="194" t="s">
        <v>182</v>
      </c>
      <c r="J214" s="194" t="s">
        <v>63</v>
      </c>
      <c r="K214" s="194" t="s">
        <v>64</v>
      </c>
      <c r="L214" s="217">
        <v>105</v>
      </c>
      <c r="M214" s="161"/>
      <c r="N214" s="180"/>
      <c r="O214" s="180"/>
      <c r="P214" s="161"/>
      <c r="Q214" s="180"/>
      <c r="R214" s="180"/>
      <c r="S214" s="161">
        <v>105</v>
      </c>
      <c r="T214" s="161"/>
      <c r="U214" s="161"/>
      <c r="V214" s="161"/>
      <c r="W214" s="161"/>
      <c r="X214" s="161"/>
      <c r="Y214" s="161" t="s">
        <v>781</v>
      </c>
    </row>
    <row r="215" spans="1:25" ht="76.5">
      <c r="A215" s="128">
        <v>193</v>
      </c>
      <c r="B215" s="193" t="s">
        <v>175</v>
      </c>
      <c r="C215" s="193" t="s">
        <v>845</v>
      </c>
      <c r="D215" s="193" t="s">
        <v>846</v>
      </c>
      <c r="E215" s="193" t="s">
        <v>847</v>
      </c>
      <c r="F215" s="194" t="s">
        <v>848</v>
      </c>
      <c r="G215" s="194" t="s">
        <v>180</v>
      </c>
      <c r="H215" s="194" t="s">
        <v>181</v>
      </c>
      <c r="I215" s="194" t="s">
        <v>182</v>
      </c>
      <c r="J215" s="194" t="s">
        <v>63</v>
      </c>
      <c r="K215" s="194" t="s">
        <v>64</v>
      </c>
      <c r="L215" s="220">
        <v>1407.480233</v>
      </c>
      <c r="M215" s="161">
        <v>83.475999</v>
      </c>
      <c r="N215" s="192" t="s">
        <v>436</v>
      </c>
      <c r="O215" s="192" t="s">
        <v>729</v>
      </c>
      <c r="P215" s="161"/>
      <c r="Q215" s="180"/>
      <c r="R215" s="180"/>
      <c r="S215" s="161">
        <v>1324.004234</v>
      </c>
      <c r="T215" s="161"/>
      <c r="U215" s="161"/>
      <c r="V215" s="161"/>
      <c r="W215" s="161"/>
      <c r="X215" s="161"/>
      <c r="Y215" s="161" t="s">
        <v>781</v>
      </c>
    </row>
    <row r="216" spans="1:25" ht="63.75">
      <c r="A216" s="128">
        <v>194</v>
      </c>
      <c r="B216" s="193" t="s">
        <v>55</v>
      </c>
      <c r="C216" s="193" t="s">
        <v>849</v>
      </c>
      <c r="D216" s="193" t="s">
        <v>850</v>
      </c>
      <c r="E216" s="193" t="s">
        <v>851</v>
      </c>
      <c r="F216" s="194" t="s">
        <v>213</v>
      </c>
      <c r="G216" s="194" t="s">
        <v>180</v>
      </c>
      <c r="H216" s="194" t="s">
        <v>181</v>
      </c>
      <c r="I216" s="194" t="s">
        <v>182</v>
      </c>
      <c r="J216" s="194" t="s">
        <v>63</v>
      </c>
      <c r="K216" s="194" t="s">
        <v>63</v>
      </c>
      <c r="L216" s="217">
        <v>50</v>
      </c>
      <c r="M216" s="161">
        <v>50</v>
      </c>
      <c r="N216" s="192" t="s">
        <v>183</v>
      </c>
      <c r="O216" s="218" t="s">
        <v>184</v>
      </c>
      <c r="P216" s="161"/>
      <c r="Q216" s="180"/>
      <c r="R216" s="180"/>
      <c r="S216" s="161"/>
      <c r="T216" s="161"/>
      <c r="U216" s="161"/>
      <c r="V216" s="161"/>
      <c r="W216" s="161"/>
      <c r="X216" s="161"/>
      <c r="Y216" s="161" t="s">
        <v>781</v>
      </c>
    </row>
    <row r="217" spans="1:25" ht="140.25">
      <c r="A217" s="128">
        <v>195</v>
      </c>
      <c r="B217" s="193" t="s">
        <v>175</v>
      </c>
      <c r="C217" s="193" t="s">
        <v>852</v>
      </c>
      <c r="D217" s="193" t="s">
        <v>853</v>
      </c>
      <c r="E217" s="193" t="s">
        <v>854</v>
      </c>
      <c r="F217" s="194" t="s">
        <v>855</v>
      </c>
      <c r="G217" s="194" t="s">
        <v>800</v>
      </c>
      <c r="H217" s="194" t="s">
        <v>181</v>
      </c>
      <c r="I217" s="194" t="s">
        <v>182</v>
      </c>
      <c r="J217" s="194" t="s">
        <v>63</v>
      </c>
      <c r="K217" s="194" t="s">
        <v>64</v>
      </c>
      <c r="L217" s="217">
        <v>361.39</v>
      </c>
      <c r="M217" s="161"/>
      <c r="N217" s="180"/>
      <c r="O217" s="180"/>
      <c r="P217" s="161"/>
      <c r="Q217" s="180"/>
      <c r="R217" s="180"/>
      <c r="S217" s="217">
        <v>361.39</v>
      </c>
      <c r="T217" s="161"/>
      <c r="U217" s="161"/>
      <c r="V217" s="161"/>
      <c r="W217" s="161"/>
      <c r="X217" s="161"/>
      <c r="Y217" s="161" t="s">
        <v>781</v>
      </c>
    </row>
    <row r="218" spans="1:25" ht="165.75">
      <c r="A218" s="128">
        <v>196</v>
      </c>
      <c r="B218" s="193" t="s">
        <v>175</v>
      </c>
      <c r="C218" s="193" t="s">
        <v>856</v>
      </c>
      <c r="D218" s="193" t="s">
        <v>857</v>
      </c>
      <c r="E218" s="193" t="s">
        <v>858</v>
      </c>
      <c r="F218" s="194" t="s">
        <v>859</v>
      </c>
      <c r="G218" s="194" t="s">
        <v>289</v>
      </c>
      <c r="H218" s="194" t="s">
        <v>181</v>
      </c>
      <c r="I218" s="194" t="s">
        <v>182</v>
      </c>
      <c r="J218" s="194" t="s">
        <v>63</v>
      </c>
      <c r="K218" s="194" t="s">
        <v>64</v>
      </c>
      <c r="L218" s="217">
        <v>80</v>
      </c>
      <c r="M218" s="161"/>
      <c r="N218" s="180"/>
      <c r="O218" s="180"/>
      <c r="P218" s="161"/>
      <c r="Q218" s="180"/>
      <c r="R218" s="180"/>
      <c r="S218" s="217">
        <v>80</v>
      </c>
      <c r="T218" s="161"/>
      <c r="U218" s="161"/>
      <c r="V218" s="161"/>
      <c r="W218" s="161"/>
      <c r="X218" s="161"/>
      <c r="Y218" s="161" t="s">
        <v>781</v>
      </c>
    </row>
    <row r="219" spans="1:25" ht="60" customHeight="1">
      <c r="A219" s="170">
        <v>197</v>
      </c>
      <c r="B219" s="180" t="s">
        <v>175</v>
      </c>
      <c r="C219" s="180" t="s">
        <v>860</v>
      </c>
      <c r="D219" s="180" t="s">
        <v>861</v>
      </c>
      <c r="E219" s="180" t="s">
        <v>862</v>
      </c>
      <c r="F219" s="161" t="s">
        <v>554</v>
      </c>
      <c r="G219" s="161" t="s">
        <v>863</v>
      </c>
      <c r="H219" s="161" t="s">
        <v>181</v>
      </c>
      <c r="I219" s="161" t="s">
        <v>182</v>
      </c>
      <c r="J219" s="161" t="s">
        <v>63</v>
      </c>
      <c r="K219" s="161" t="s">
        <v>64</v>
      </c>
      <c r="L219" s="222">
        <v>100</v>
      </c>
      <c r="M219" s="161">
        <v>98</v>
      </c>
      <c r="N219" s="219" t="s">
        <v>200</v>
      </c>
      <c r="O219" s="219" t="s">
        <v>201</v>
      </c>
      <c r="P219" s="161"/>
      <c r="Q219" s="180"/>
      <c r="R219" s="180"/>
      <c r="S219" s="161"/>
      <c r="T219" s="161"/>
      <c r="U219" s="161"/>
      <c r="V219" s="161"/>
      <c r="W219" s="161"/>
      <c r="X219" s="161"/>
      <c r="Y219" s="161" t="s">
        <v>781</v>
      </c>
    </row>
    <row r="220" spans="1:25" ht="99" customHeight="1">
      <c r="A220" s="174"/>
      <c r="B220" s="197"/>
      <c r="C220" s="197"/>
      <c r="D220" s="197"/>
      <c r="E220" s="197"/>
      <c r="F220" s="189"/>
      <c r="G220" s="189"/>
      <c r="H220" s="189"/>
      <c r="I220" s="189"/>
      <c r="J220" s="189"/>
      <c r="K220" s="189"/>
      <c r="L220" s="222"/>
      <c r="M220" s="161">
        <v>2</v>
      </c>
      <c r="N220" s="223" t="s">
        <v>864</v>
      </c>
      <c r="O220" s="180" t="s">
        <v>865</v>
      </c>
      <c r="P220" s="161"/>
      <c r="Q220" s="180"/>
      <c r="R220" s="180"/>
      <c r="S220" s="161"/>
      <c r="T220" s="161"/>
      <c r="U220" s="161"/>
      <c r="V220" s="161"/>
      <c r="W220" s="161"/>
      <c r="X220" s="161"/>
      <c r="Y220" s="161"/>
    </row>
    <row r="221" spans="1:25" ht="89.25">
      <c r="A221" s="128">
        <v>198</v>
      </c>
      <c r="B221" s="193" t="s">
        <v>175</v>
      </c>
      <c r="C221" s="193" t="s">
        <v>866</v>
      </c>
      <c r="D221" s="193" t="s">
        <v>867</v>
      </c>
      <c r="E221" s="193" t="s">
        <v>868</v>
      </c>
      <c r="F221" s="194" t="s">
        <v>869</v>
      </c>
      <c r="G221" s="194" t="s">
        <v>792</v>
      </c>
      <c r="H221" s="194" t="s">
        <v>181</v>
      </c>
      <c r="I221" s="194" t="s">
        <v>182</v>
      </c>
      <c r="J221" s="194" t="s">
        <v>63</v>
      </c>
      <c r="K221" s="194" t="s">
        <v>64</v>
      </c>
      <c r="L221" s="220">
        <v>70</v>
      </c>
      <c r="M221" s="161"/>
      <c r="N221" s="180"/>
      <c r="O221" s="180"/>
      <c r="P221" s="161"/>
      <c r="Q221" s="180"/>
      <c r="R221" s="180"/>
      <c r="S221" s="220">
        <v>70</v>
      </c>
      <c r="T221" s="161"/>
      <c r="U221" s="161"/>
      <c r="V221" s="161"/>
      <c r="W221" s="161"/>
      <c r="X221" s="161"/>
      <c r="Y221" s="161" t="s">
        <v>781</v>
      </c>
    </row>
    <row r="222" spans="1:25" s="122" customFormat="1" ht="63.75">
      <c r="A222" s="128">
        <v>199</v>
      </c>
      <c r="B222" s="131" t="s">
        <v>175</v>
      </c>
      <c r="C222" s="131" t="s">
        <v>870</v>
      </c>
      <c r="D222" s="131" t="s">
        <v>871</v>
      </c>
      <c r="E222" s="131" t="s">
        <v>872</v>
      </c>
      <c r="F222" s="132" t="s">
        <v>221</v>
      </c>
      <c r="G222" s="132" t="s">
        <v>809</v>
      </c>
      <c r="H222" s="132" t="s">
        <v>181</v>
      </c>
      <c r="I222" s="132" t="s">
        <v>182</v>
      </c>
      <c r="J222" s="132" t="s">
        <v>63</v>
      </c>
      <c r="K222" s="132" t="s">
        <v>64</v>
      </c>
      <c r="L222" s="161">
        <f>300</f>
        <v>300</v>
      </c>
      <c r="M222" s="161"/>
      <c r="N222" s="180"/>
      <c r="O222" s="181"/>
      <c r="P222" s="161">
        <f>300</f>
        <v>300</v>
      </c>
      <c r="Q222" s="192" t="s">
        <v>717</v>
      </c>
      <c r="R222" s="192" t="s">
        <v>718</v>
      </c>
      <c r="S222" s="161"/>
      <c r="T222" s="161"/>
      <c r="U222" s="161"/>
      <c r="V222" s="161"/>
      <c r="W222" s="161"/>
      <c r="X222" s="161"/>
      <c r="Y222" s="161" t="s">
        <v>873</v>
      </c>
    </row>
    <row r="223" spans="1:25" ht="51">
      <c r="A223" s="128">
        <v>200</v>
      </c>
      <c r="B223" s="131" t="s">
        <v>55</v>
      </c>
      <c r="C223" s="131" t="s">
        <v>629</v>
      </c>
      <c r="D223" s="131" t="s">
        <v>874</v>
      </c>
      <c r="E223" s="131" t="s">
        <v>875</v>
      </c>
      <c r="F223" s="132" t="s">
        <v>59</v>
      </c>
      <c r="G223" s="132" t="s">
        <v>809</v>
      </c>
      <c r="H223" s="132" t="s">
        <v>181</v>
      </c>
      <c r="I223" s="132" t="s">
        <v>182</v>
      </c>
      <c r="J223" s="132" t="s">
        <v>63</v>
      </c>
      <c r="K223" s="132" t="s">
        <v>64</v>
      </c>
      <c r="L223" s="132">
        <v>200</v>
      </c>
      <c r="M223" s="132"/>
      <c r="N223" s="180"/>
      <c r="O223" s="181"/>
      <c r="P223" s="132">
        <v>200</v>
      </c>
      <c r="Q223" s="192" t="s">
        <v>717</v>
      </c>
      <c r="R223" s="192" t="s">
        <v>718</v>
      </c>
      <c r="S223" s="161"/>
      <c r="T223" s="161"/>
      <c r="U223" s="161"/>
      <c r="V223" s="161"/>
      <c r="W223" s="161"/>
      <c r="X223" s="161"/>
      <c r="Y223" s="161" t="s">
        <v>873</v>
      </c>
    </row>
    <row r="224" spans="1:25" ht="89.25">
      <c r="A224" s="128">
        <v>201</v>
      </c>
      <c r="B224" s="131" t="s">
        <v>175</v>
      </c>
      <c r="C224" s="131" t="s">
        <v>876</v>
      </c>
      <c r="D224" s="131" t="s">
        <v>877</v>
      </c>
      <c r="E224" s="131" t="s">
        <v>878</v>
      </c>
      <c r="F224" s="132" t="s">
        <v>879</v>
      </c>
      <c r="G224" s="132" t="s">
        <v>809</v>
      </c>
      <c r="H224" s="132" t="s">
        <v>181</v>
      </c>
      <c r="I224" s="132" t="s">
        <v>182</v>
      </c>
      <c r="J224" s="132" t="s">
        <v>63</v>
      </c>
      <c r="K224" s="132" t="s">
        <v>64</v>
      </c>
      <c r="L224" s="132">
        <v>35</v>
      </c>
      <c r="M224" s="132"/>
      <c r="N224" s="180"/>
      <c r="O224" s="181"/>
      <c r="P224" s="132">
        <v>35</v>
      </c>
      <c r="Q224" s="192" t="s">
        <v>717</v>
      </c>
      <c r="R224" s="192" t="s">
        <v>718</v>
      </c>
      <c r="S224" s="161"/>
      <c r="T224" s="161"/>
      <c r="U224" s="161"/>
      <c r="V224" s="161"/>
      <c r="W224" s="161"/>
      <c r="X224" s="161"/>
      <c r="Y224" s="161" t="s">
        <v>873</v>
      </c>
    </row>
    <row r="225" spans="1:25" s="122" customFormat="1" ht="76.5">
      <c r="A225" s="128">
        <v>202</v>
      </c>
      <c r="B225" s="131" t="s">
        <v>175</v>
      </c>
      <c r="C225" s="131" t="s">
        <v>880</v>
      </c>
      <c r="D225" s="131" t="s">
        <v>881</v>
      </c>
      <c r="E225" s="131" t="s">
        <v>882</v>
      </c>
      <c r="F225" s="132" t="s">
        <v>883</v>
      </c>
      <c r="G225" s="132" t="s">
        <v>809</v>
      </c>
      <c r="H225" s="132" t="s">
        <v>181</v>
      </c>
      <c r="I225" s="132" t="s">
        <v>182</v>
      </c>
      <c r="J225" s="132" t="s">
        <v>63</v>
      </c>
      <c r="K225" s="132" t="s">
        <v>64</v>
      </c>
      <c r="L225" s="132">
        <f>55</f>
        <v>55</v>
      </c>
      <c r="M225" s="132"/>
      <c r="N225" s="180"/>
      <c r="O225" s="181"/>
      <c r="P225" s="161">
        <f>55</f>
        <v>55</v>
      </c>
      <c r="Q225" s="180" t="s">
        <v>717</v>
      </c>
      <c r="R225" s="181" t="s">
        <v>884</v>
      </c>
      <c r="S225" s="161"/>
      <c r="T225" s="161"/>
      <c r="U225" s="161"/>
      <c r="V225" s="161"/>
      <c r="W225" s="161"/>
      <c r="X225" s="161"/>
      <c r="Y225" s="161" t="s">
        <v>873</v>
      </c>
    </row>
    <row r="226" spans="1:25" ht="102">
      <c r="A226" s="128">
        <v>203</v>
      </c>
      <c r="B226" s="131" t="s">
        <v>55</v>
      </c>
      <c r="C226" s="131" t="s">
        <v>885</v>
      </c>
      <c r="D226" s="131" t="s">
        <v>886</v>
      </c>
      <c r="E226" s="131" t="s">
        <v>887</v>
      </c>
      <c r="F226" s="132" t="s">
        <v>888</v>
      </c>
      <c r="G226" s="132" t="s">
        <v>809</v>
      </c>
      <c r="H226" s="132" t="s">
        <v>181</v>
      </c>
      <c r="I226" s="132" t="s">
        <v>182</v>
      </c>
      <c r="J226" s="132" t="s">
        <v>63</v>
      </c>
      <c r="K226" s="132" t="s">
        <v>64</v>
      </c>
      <c r="L226" s="132">
        <v>158</v>
      </c>
      <c r="M226" s="132">
        <v>158</v>
      </c>
      <c r="N226" s="180" t="s">
        <v>556</v>
      </c>
      <c r="O226" s="181" t="s">
        <v>889</v>
      </c>
      <c r="P226" s="161"/>
      <c r="Q226" s="180"/>
      <c r="R226" s="192"/>
      <c r="S226" s="161"/>
      <c r="T226" s="161"/>
      <c r="U226" s="161"/>
      <c r="V226" s="161"/>
      <c r="W226" s="161"/>
      <c r="X226" s="161"/>
      <c r="Y226" s="161" t="s">
        <v>873</v>
      </c>
    </row>
    <row r="227" spans="1:25" ht="51">
      <c r="A227" s="128">
        <v>204</v>
      </c>
      <c r="B227" s="131" t="s">
        <v>175</v>
      </c>
      <c r="C227" s="131" t="s">
        <v>890</v>
      </c>
      <c r="D227" s="131" t="s">
        <v>891</v>
      </c>
      <c r="E227" s="131" t="s">
        <v>892</v>
      </c>
      <c r="F227" s="132" t="s">
        <v>893</v>
      </c>
      <c r="G227" s="132" t="s">
        <v>809</v>
      </c>
      <c r="H227" s="132" t="s">
        <v>181</v>
      </c>
      <c r="I227" s="132" t="s">
        <v>182</v>
      </c>
      <c r="J227" s="132" t="s">
        <v>63</v>
      </c>
      <c r="K227" s="132" t="s">
        <v>64</v>
      </c>
      <c r="L227" s="132">
        <v>108</v>
      </c>
      <c r="M227" s="132"/>
      <c r="N227" s="180"/>
      <c r="O227" s="181"/>
      <c r="P227" s="161">
        <v>108</v>
      </c>
      <c r="Q227" s="192" t="s">
        <v>717</v>
      </c>
      <c r="R227" s="192" t="s">
        <v>718</v>
      </c>
      <c r="S227" s="161"/>
      <c r="T227" s="161"/>
      <c r="U227" s="161"/>
      <c r="V227" s="161"/>
      <c r="W227" s="161"/>
      <c r="X227" s="161"/>
      <c r="Y227" s="161" t="s">
        <v>873</v>
      </c>
    </row>
    <row r="228" spans="1:25" ht="102">
      <c r="A228" s="128">
        <v>205</v>
      </c>
      <c r="B228" s="198" t="s">
        <v>55</v>
      </c>
      <c r="C228" s="198" t="s">
        <v>894</v>
      </c>
      <c r="D228" s="180" t="s">
        <v>895</v>
      </c>
      <c r="E228" s="198" t="s">
        <v>896</v>
      </c>
      <c r="F228" s="199" t="s">
        <v>897</v>
      </c>
      <c r="G228" s="199" t="s">
        <v>809</v>
      </c>
      <c r="H228" s="199" t="s">
        <v>181</v>
      </c>
      <c r="I228" s="199" t="s">
        <v>182</v>
      </c>
      <c r="J228" s="199" t="s">
        <v>63</v>
      </c>
      <c r="K228" s="199" t="s">
        <v>64</v>
      </c>
      <c r="L228" s="132">
        <v>125</v>
      </c>
      <c r="M228" s="132">
        <v>125</v>
      </c>
      <c r="N228" s="180" t="s">
        <v>556</v>
      </c>
      <c r="O228" s="181" t="s">
        <v>889</v>
      </c>
      <c r="P228" s="161"/>
      <c r="Q228" s="180"/>
      <c r="R228" s="180"/>
      <c r="S228" s="161"/>
      <c r="T228" s="161"/>
      <c r="U228" s="161"/>
      <c r="V228" s="161"/>
      <c r="W228" s="161"/>
      <c r="X228" s="161"/>
      <c r="Y228" s="161" t="s">
        <v>873</v>
      </c>
    </row>
    <row r="229" spans="1:25" ht="102">
      <c r="A229" s="128">
        <v>206</v>
      </c>
      <c r="B229" s="198" t="s">
        <v>55</v>
      </c>
      <c r="C229" s="198" t="s">
        <v>898</v>
      </c>
      <c r="D229" s="198" t="s">
        <v>899</v>
      </c>
      <c r="E229" s="198" t="s">
        <v>900</v>
      </c>
      <c r="F229" s="199" t="s">
        <v>901</v>
      </c>
      <c r="G229" s="199" t="s">
        <v>809</v>
      </c>
      <c r="H229" s="199" t="s">
        <v>181</v>
      </c>
      <c r="I229" s="199" t="s">
        <v>182</v>
      </c>
      <c r="J229" s="199" t="s">
        <v>63</v>
      </c>
      <c r="K229" s="199" t="s">
        <v>64</v>
      </c>
      <c r="L229" s="132">
        <v>62.37</v>
      </c>
      <c r="M229" s="132">
        <v>62.37</v>
      </c>
      <c r="N229" s="180" t="s">
        <v>556</v>
      </c>
      <c r="O229" s="181" t="s">
        <v>889</v>
      </c>
      <c r="P229" s="161"/>
      <c r="Q229" s="180"/>
      <c r="R229" s="192"/>
      <c r="S229" s="161"/>
      <c r="T229" s="161"/>
      <c r="U229" s="161"/>
      <c r="V229" s="161"/>
      <c r="W229" s="161"/>
      <c r="X229" s="161"/>
      <c r="Y229" s="161" t="s">
        <v>873</v>
      </c>
    </row>
    <row r="230" spans="1:25" s="122" customFormat="1" ht="89.25">
      <c r="A230" s="128">
        <v>207</v>
      </c>
      <c r="B230" s="200" t="s">
        <v>175</v>
      </c>
      <c r="C230" s="200" t="s">
        <v>267</v>
      </c>
      <c r="D230" s="137" t="s">
        <v>902</v>
      </c>
      <c r="E230" s="201" t="s">
        <v>611</v>
      </c>
      <c r="F230" s="202" t="s">
        <v>217</v>
      </c>
      <c r="G230" s="132" t="s">
        <v>809</v>
      </c>
      <c r="H230" s="132" t="s">
        <v>903</v>
      </c>
      <c r="I230" s="132" t="s">
        <v>182</v>
      </c>
      <c r="J230" s="132" t="s">
        <v>63</v>
      </c>
      <c r="K230" s="132" t="s">
        <v>64</v>
      </c>
      <c r="L230" s="132">
        <v>312.2258</v>
      </c>
      <c r="M230" s="161"/>
      <c r="N230" s="180"/>
      <c r="O230" s="180"/>
      <c r="P230" s="132">
        <v>312.2258</v>
      </c>
      <c r="Q230" s="192" t="s">
        <v>717</v>
      </c>
      <c r="R230" s="192" t="s">
        <v>718</v>
      </c>
      <c r="S230" s="161"/>
      <c r="T230" s="161"/>
      <c r="U230" s="161"/>
      <c r="V230" s="161"/>
      <c r="W230" s="161"/>
      <c r="X230" s="161"/>
      <c r="Y230" s="161" t="s">
        <v>873</v>
      </c>
    </row>
    <row r="231" spans="1:25" ht="102">
      <c r="A231" s="128">
        <v>208</v>
      </c>
      <c r="B231" s="200" t="s">
        <v>175</v>
      </c>
      <c r="C231" s="200" t="s">
        <v>904</v>
      </c>
      <c r="D231" s="137" t="s">
        <v>905</v>
      </c>
      <c r="E231" s="137" t="s">
        <v>906</v>
      </c>
      <c r="F231" s="203" t="s">
        <v>907</v>
      </c>
      <c r="G231" s="132" t="s">
        <v>809</v>
      </c>
      <c r="H231" s="132" t="s">
        <v>903</v>
      </c>
      <c r="I231" s="132" t="s">
        <v>182</v>
      </c>
      <c r="J231" s="132" t="s">
        <v>63</v>
      </c>
      <c r="K231" s="132" t="s">
        <v>64</v>
      </c>
      <c r="L231" s="224">
        <v>55.56</v>
      </c>
      <c r="M231" s="224"/>
      <c r="N231" s="180"/>
      <c r="O231" s="181"/>
      <c r="P231" s="224">
        <v>55.56</v>
      </c>
      <c r="Q231" s="192" t="s">
        <v>717</v>
      </c>
      <c r="R231" s="192" t="s">
        <v>718</v>
      </c>
      <c r="S231" s="161"/>
      <c r="T231" s="161"/>
      <c r="U231" s="161"/>
      <c r="V231" s="161"/>
      <c r="W231" s="161"/>
      <c r="X231" s="161"/>
      <c r="Y231" s="161" t="s">
        <v>873</v>
      </c>
    </row>
    <row r="232" spans="1:25" ht="51">
      <c r="A232" s="128">
        <v>209</v>
      </c>
      <c r="B232" s="200" t="s">
        <v>175</v>
      </c>
      <c r="C232" s="200" t="s">
        <v>908</v>
      </c>
      <c r="D232" s="137" t="s">
        <v>909</v>
      </c>
      <c r="E232" s="137" t="s">
        <v>910</v>
      </c>
      <c r="F232" s="202" t="s">
        <v>911</v>
      </c>
      <c r="G232" s="132" t="s">
        <v>809</v>
      </c>
      <c r="H232" s="132" t="s">
        <v>903</v>
      </c>
      <c r="I232" s="132" t="s">
        <v>182</v>
      </c>
      <c r="J232" s="132" t="s">
        <v>63</v>
      </c>
      <c r="K232" s="132" t="s">
        <v>64</v>
      </c>
      <c r="L232" s="155">
        <v>80</v>
      </c>
      <c r="M232" s="161"/>
      <c r="N232" s="180"/>
      <c r="O232" s="180"/>
      <c r="P232" s="155">
        <v>80</v>
      </c>
      <c r="Q232" s="192" t="s">
        <v>717</v>
      </c>
      <c r="R232" s="192" t="s">
        <v>718</v>
      </c>
      <c r="S232" s="161"/>
      <c r="T232" s="161"/>
      <c r="U232" s="161"/>
      <c r="V232" s="161"/>
      <c r="W232" s="161"/>
      <c r="X232" s="161"/>
      <c r="Y232" s="161" t="s">
        <v>873</v>
      </c>
    </row>
    <row r="233" spans="1:25" s="122" customFormat="1" ht="63.75">
      <c r="A233" s="128">
        <v>210</v>
      </c>
      <c r="B233" s="200" t="s">
        <v>175</v>
      </c>
      <c r="C233" s="200" t="s">
        <v>912</v>
      </c>
      <c r="D233" s="137" t="s">
        <v>913</v>
      </c>
      <c r="E233" s="137" t="s">
        <v>914</v>
      </c>
      <c r="F233" s="204" t="s">
        <v>217</v>
      </c>
      <c r="G233" s="132" t="s">
        <v>809</v>
      </c>
      <c r="H233" s="132" t="s">
        <v>903</v>
      </c>
      <c r="I233" s="132" t="s">
        <v>182</v>
      </c>
      <c r="J233" s="132" t="s">
        <v>63</v>
      </c>
      <c r="K233" s="132" t="s">
        <v>64</v>
      </c>
      <c r="L233" s="132">
        <f>220</f>
        <v>220</v>
      </c>
      <c r="M233" s="155"/>
      <c r="N233" s="180"/>
      <c r="O233" s="181"/>
      <c r="P233" s="132">
        <f>220</f>
        <v>220</v>
      </c>
      <c r="Q233" s="192" t="s">
        <v>717</v>
      </c>
      <c r="R233" s="192" t="s">
        <v>718</v>
      </c>
      <c r="S233" s="161"/>
      <c r="T233" s="161"/>
      <c r="U233" s="161"/>
      <c r="V233" s="161"/>
      <c r="W233" s="161"/>
      <c r="X233" s="161"/>
      <c r="Y233" s="161" t="s">
        <v>873</v>
      </c>
    </row>
    <row r="234" spans="1:25" ht="51">
      <c r="A234" s="128">
        <v>211</v>
      </c>
      <c r="B234" s="131" t="s">
        <v>55</v>
      </c>
      <c r="C234" s="131" t="s">
        <v>915</v>
      </c>
      <c r="D234" s="131" t="s">
        <v>916</v>
      </c>
      <c r="E234" s="131" t="s">
        <v>917</v>
      </c>
      <c r="F234" s="132" t="s">
        <v>918</v>
      </c>
      <c r="G234" s="132" t="s">
        <v>809</v>
      </c>
      <c r="H234" s="132" t="s">
        <v>298</v>
      </c>
      <c r="I234" s="132" t="s">
        <v>299</v>
      </c>
      <c r="J234" s="132" t="s">
        <v>63</v>
      </c>
      <c r="K234" s="132" t="s">
        <v>64</v>
      </c>
      <c r="L234" s="132">
        <v>133</v>
      </c>
      <c r="M234" s="132"/>
      <c r="N234" s="180"/>
      <c r="O234" s="181"/>
      <c r="P234" s="132">
        <v>133</v>
      </c>
      <c r="Q234" s="192" t="s">
        <v>717</v>
      </c>
      <c r="R234" s="192" t="s">
        <v>718</v>
      </c>
      <c r="S234" s="161"/>
      <c r="T234" s="161"/>
      <c r="U234" s="161"/>
      <c r="V234" s="161"/>
      <c r="W234" s="161"/>
      <c r="X234" s="161"/>
      <c r="Y234" s="161" t="s">
        <v>873</v>
      </c>
    </row>
    <row r="235" spans="1:25" ht="127.5">
      <c r="A235" s="128">
        <v>212</v>
      </c>
      <c r="B235" s="205" t="s">
        <v>55</v>
      </c>
      <c r="C235" s="205" t="s">
        <v>692</v>
      </c>
      <c r="D235" s="205" t="s">
        <v>693</v>
      </c>
      <c r="E235" s="205" t="s">
        <v>694</v>
      </c>
      <c r="F235" s="206" t="s">
        <v>919</v>
      </c>
      <c r="G235" s="132" t="s">
        <v>809</v>
      </c>
      <c r="H235" s="132" t="s">
        <v>434</v>
      </c>
      <c r="I235" s="132" t="s">
        <v>435</v>
      </c>
      <c r="J235" s="132" t="s">
        <v>63</v>
      </c>
      <c r="K235" s="132" t="s">
        <v>64</v>
      </c>
      <c r="L235" s="132">
        <v>1022.57</v>
      </c>
      <c r="M235" s="161">
        <v>781.63</v>
      </c>
      <c r="N235" s="180" t="s">
        <v>556</v>
      </c>
      <c r="O235" s="181" t="s">
        <v>889</v>
      </c>
      <c r="P235" s="161">
        <v>240.94</v>
      </c>
      <c r="Q235" s="192" t="s">
        <v>717</v>
      </c>
      <c r="R235" s="192" t="s">
        <v>718</v>
      </c>
      <c r="S235" s="161"/>
      <c r="T235" s="161"/>
      <c r="U235" s="161"/>
      <c r="V235" s="161"/>
      <c r="W235" s="161"/>
      <c r="X235" s="161"/>
      <c r="Y235" s="161" t="s">
        <v>873</v>
      </c>
    </row>
    <row r="236" spans="1:25" ht="63.75">
      <c r="A236" s="128">
        <v>213</v>
      </c>
      <c r="B236" s="205" t="s">
        <v>55</v>
      </c>
      <c r="C236" s="205" t="s">
        <v>920</v>
      </c>
      <c r="D236" s="205" t="s">
        <v>921</v>
      </c>
      <c r="E236" s="205" t="s">
        <v>922</v>
      </c>
      <c r="F236" s="206" t="s">
        <v>923</v>
      </c>
      <c r="G236" s="132" t="s">
        <v>809</v>
      </c>
      <c r="H236" s="132" t="s">
        <v>434</v>
      </c>
      <c r="I236" s="132" t="s">
        <v>435</v>
      </c>
      <c r="J236" s="132" t="s">
        <v>63</v>
      </c>
      <c r="K236" s="132" t="s">
        <v>64</v>
      </c>
      <c r="L236" s="132">
        <v>400</v>
      </c>
      <c r="M236" s="161"/>
      <c r="N236" s="180"/>
      <c r="O236" s="180"/>
      <c r="P236" s="132">
        <v>400</v>
      </c>
      <c r="Q236" s="192" t="s">
        <v>717</v>
      </c>
      <c r="R236" s="192" t="s">
        <v>718</v>
      </c>
      <c r="S236" s="161"/>
      <c r="T236" s="161"/>
      <c r="U236" s="161"/>
      <c r="V236" s="161"/>
      <c r="W236" s="161"/>
      <c r="X236" s="161"/>
      <c r="Y236" s="161" t="s">
        <v>873</v>
      </c>
    </row>
    <row r="237" spans="1:25" ht="51">
      <c r="A237" s="128">
        <v>214</v>
      </c>
      <c r="B237" s="205" t="s">
        <v>55</v>
      </c>
      <c r="C237" s="205" t="s">
        <v>924</v>
      </c>
      <c r="D237" s="205" t="s">
        <v>925</v>
      </c>
      <c r="E237" s="205" t="s">
        <v>699</v>
      </c>
      <c r="F237" s="206" t="s">
        <v>926</v>
      </c>
      <c r="G237" s="132" t="s">
        <v>927</v>
      </c>
      <c r="H237" s="132" t="s">
        <v>434</v>
      </c>
      <c r="I237" s="132" t="s">
        <v>435</v>
      </c>
      <c r="J237" s="132" t="s">
        <v>63</v>
      </c>
      <c r="K237" s="132" t="s">
        <v>64</v>
      </c>
      <c r="L237" s="132">
        <v>220</v>
      </c>
      <c r="M237" s="161"/>
      <c r="N237" s="180"/>
      <c r="O237" s="180"/>
      <c r="P237" s="132">
        <v>220</v>
      </c>
      <c r="Q237" s="192" t="s">
        <v>717</v>
      </c>
      <c r="R237" s="192" t="s">
        <v>718</v>
      </c>
      <c r="S237" s="161"/>
      <c r="T237" s="161"/>
      <c r="U237" s="161"/>
      <c r="V237" s="161"/>
      <c r="W237" s="161"/>
      <c r="X237" s="161"/>
      <c r="Y237" s="161" t="s">
        <v>873</v>
      </c>
    </row>
    <row r="238" spans="1:25" ht="51">
      <c r="A238" s="128">
        <v>215</v>
      </c>
      <c r="B238" s="205" t="s">
        <v>55</v>
      </c>
      <c r="C238" s="205" t="s">
        <v>928</v>
      </c>
      <c r="D238" s="205" t="s">
        <v>929</v>
      </c>
      <c r="E238" s="205" t="s">
        <v>930</v>
      </c>
      <c r="F238" s="206" t="s">
        <v>931</v>
      </c>
      <c r="G238" s="132" t="s">
        <v>927</v>
      </c>
      <c r="H238" s="132" t="s">
        <v>434</v>
      </c>
      <c r="I238" s="132" t="s">
        <v>435</v>
      </c>
      <c r="J238" s="132" t="s">
        <v>63</v>
      </c>
      <c r="K238" s="132" t="s">
        <v>64</v>
      </c>
      <c r="L238" s="132">
        <v>15</v>
      </c>
      <c r="M238" s="161"/>
      <c r="N238" s="180"/>
      <c r="O238" s="180"/>
      <c r="P238" s="132">
        <v>15</v>
      </c>
      <c r="Q238" s="192" t="s">
        <v>717</v>
      </c>
      <c r="R238" s="192" t="s">
        <v>718</v>
      </c>
      <c r="S238" s="161"/>
      <c r="T238" s="161"/>
      <c r="U238" s="161"/>
      <c r="V238" s="161"/>
      <c r="W238" s="161"/>
      <c r="X238" s="161"/>
      <c r="Y238" s="161" t="s">
        <v>873</v>
      </c>
    </row>
    <row r="239" spans="1:25" s="122" customFormat="1" ht="76.5">
      <c r="A239" s="128">
        <v>216</v>
      </c>
      <c r="B239" s="131" t="s">
        <v>55</v>
      </c>
      <c r="C239" s="131" t="s">
        <v>932</v>
      </c>
      <c r="D239" s="131" t="s">
        <v>933</v>
      </c>
      <c r="E239" s="131" t="s">
        <v>934</v>
      </c>
      <c r="F239" s="132" t="s">
        <v>935</v>
      </c>
      <c r="G239" s="132" t="s">
        <v>809</v>
      </c>
      <c r="H239" s="132" t="s">
        <v>936</v>
      </c>
      <c r="I239" s="132" t="s">
        <v>937</v>
      </c>
      <c r="J239" s="132" t="s">
        <v>63</v>
      </c>
      <c r="K239" s="132" t="s">
        <v>64</v>
      </c>
      <c r="L239" s="132">
        <f>45</f>
        <v>45</v>
      </c>
      <c r="M239" s="161"/>
      <c r="N239" s="180"/>
      <c r="O239" s="180"/>
      <c r="P239" s="132">
        <f>45</f>
        <v>45</v>
      </c>
      <c r="Q239" s="180" t="s">
        <v>717</v>
      </c>
      <c r="R239" s="181" t="s">
        <v>884</v>
      </c>
      <c r="S239" s="161"/>
      <c r="T239" s="161"/>
      <c r="U239" s="161"/>
      <c r="V239" s="161"/>
      <c r="W239" s="161"/>
      <c r="X239" s="161"/>
      <c r="Y239" s="161" t="s">
        <v>873</v>
      </c>
    </row>
    <row r="240" spans="1:25" ht="51">
      <c r="A240" s="128">
        <v>217</v>
      </c>
      <c r="B240" s="131" t="s">
        <v>55</v>
      </c>
      <c r="C240" s="131" t="s">
        <v>938</v>
      </c>
      <c r="D240" s="207" t="s">
        <v>939</v>
      </c>
      <c r="E240" s="131" t="s">
        <v>940</v>
      </c>
      <c r="F240" s="132" t="s">
        <v>935</v>
      </c>
      <c r="G240" s="132" t="s">
        <v>809</v>
      </c>
      <c r="H240" s="132" t="s">
        <v>936</v>
      </c>
      <c r="I240" s="132" t="s">
        <v>937</v>
      </c>
      <c r="J240" s="132" t="s">
        <v>63</v>
      </c>
      <c r="K240" s="132" t="s">
        <v>64</v>
      </c>
      <c r="L240" s="132">
        <v>25</v>
      </c>
      <c r="M240" s="161"/>
      <c r="N240" s="180"/>
      <c r="O240" s="180"/>
      <c r="P240" s="132">
        <v>25</v>
      </c>
      <c r="Q240" s="192" t="s">
        <v>717</v>
      </c>
      <c r="R240" s="192" t="s">
        <v>718</v>
      </c>
      <c r="S240" s="161"/>
      <c r="T240" s="161"/>
      <c r="U240" s="161"/>
      <c r="V240" s="161"/>
      <c r="W240" s="161"/>
      <c r="X240" s="161"/>
      <c r="Y240" s="161" t="s">
        <v>873</v>
      </c>
    </row>
    <row r="241" spans="1:25" ht="76.5">
      <c r="A241" s="128">
        <v>218</v>
      </c>
      <c r="B241" s="131" t="s">
        <v>175</v>
      </c>
      <c r="C241" s="131" t="s">
        <v>941</v>
      </c>
      <c r="D241" s="207" t="s">
        <v>942</v>
      </c>
      <c r="E241" s="131" t="s">
        <v>943</v>
      </c>
      <c r="F241" s="132" t="s">
        <v>944</v>
      </c>
      <c r="G241" s="132" t="s">
        <v>809</v>
      </c>
      <c r="H241" s="132" t="s">
        <v>357</v>
      </c>
      <c r="I241" s="132" t="s">
        <v>182</v>
      </c>
      <c r="J241" s="132" t="s">
        <v>63</v>
      </c>
      <c r="K241" s="132" t="s">
        <v>64</v>
      </c>
      <c r="L241" s="132">
        <v>300</v>
      </c>
      <c r="M241" s="161"/>
      <c r="N241" s="180"/>
      <c r="O241" s="180"/>
      <c r="P241" s="132">
        <v>300</v>
      </c>
      <c r="Q241" s="192" t="s">
        <v>717</v>
      </c>
      <c r="R241" s="192" t="s">
        <v>718</v>
      </c>
      <c r="S241" s="161"/>
      <c r="T241" s="161"/>
      <c r="U241" s="161"/>
      <c r="V241" s="161"/>
      <c r="W241" s="161"/>
      <c r="X241" s="161"/>
      <c r="Y241" s="161" t="s">
        <v>873</v>
      </c>
    </row>
    <row r="242" spans="1:25" ht="51">
      <c r="A242" s="128">
        <v>219</v>
      </c>
      <c r="B242" s="131" t="s">
        <v>55</v>
      </c>
      <c r="C242" s="198" t="s">
        <v>945</v>
      </c>
      <c r="D242" s="198" t="s">
        <v>946</v>
      </c>
      <c r="E242" s="198" t="s">
        <v>947</v>
      </c>
      <c r="F242" s="199" t="s">
        <v>948</v>
      </c>
      <c r="G242" s="132" t="s">
        <v>809</v>
      </c>
      <c r="H242" s="132" t="s">
        <v>398</v>
      </c>
      <c r="I242" s="132" t="s">
        <v>399</v>
      </c>
      <c r="J242" s="132" t="s">
        <v>63</v>
      </c>
      <c r="K242" s="132" t="s">
        <v>64</v>
      </c>
      <c r="L242" s="132">
        <v>100</v>
      </c>
      <c r="M242" s="132"/>
      <c r="N242" s="180"/>
      <c r="O242" s="181"/>
      <c r="P242" s="132">
        <v>100</v>
      </c>
      <c r="Q242" s="192" t="s">
        <v>717</v>
      </c>
      <c r="R242" s="192" t="s">
        <v>718</v>
      </c>
      <c r="S242" s="161"/>
      <c r="T242" s="161"/>
      <c r="U242" s="161"/>
      <c r="V242" s="161"/>
      <c r="W242" s="161"/>
      <c r="X242" s="161"/>
      <c r="Y242" s="161" t="s">
        <v>873</v>
      </c>
    </row>
    <row r="243" spans="1:25" ht="63.75">
      <c r="A243" s="170">
        <v>220</v>
      </c>
      <c r="B243" s="208" t="s">
        <v>55</v>
      </c>
      <c r="C243" s="208" t="s">
        <v>920</v>
      </c>
      <c r="D243" s="208" t="s">
        <v>921</v>
      </c>
      <c r="E243" s="208" t="s">
        <v>922</v>
      </c>
      <c r="F243" s="209" t="s">
        <v>923</v>
      </c>
      <c r="G243" s="209" t="s">
        <v>809</v>
      </c>
      <c r="H243" s="209" t="s">
        <v>434</v>
      </c>
      <c r="I243" s="186" t="s">
        <v>435</v>
      </c>
      <c r="J243" s="186" t="s">
        <v>63</v>
      </c>
      <c r="K243" s="186" t="s">
        <v>64</v>
      </c>
      <c r="L243" s="225">
        <v>600</v>
      </c>
      <c r="M243" s="161">
        <v>369.33747400000004</v>
      </c>
      <c r="N243" s="180" t="s">
        <v>200</v>
      </c>
      <c r="O243" s="180" t="s">
        <v>201</v>
      </c>
      <c r="P243" s="161">
        <v>4.5496</v>
      </c>
      <c r="Q243" s="180" t="s">
        <v>308</v>
      </c>
      <c r="R243" s="180" t="s">
        <v>201</v>
      </c>
      <c r="S243" s="161"/>
      <c r="T243" s="161"/>
      <c r="U243" s="161"/>
      <c r="V243" s="161"/>
      <c r="W243" s="161"/>
      <c r="X243" s="161"/>
      <c r="Y243" s="161" t="s">
        <v>949</v>
      </c>
    </row>
    <row r="244" spans="1:25" ht="51">
      <c r="A244" s="174"/>
      <c r="B244" s="210"/>
      <c r="C244" s="210"/>
      <c r="D244" s="210"/>
      <c r="E244" s="210"/>
      <c r="F244" s="211"/>
      <c r="G244" s="211"/>
      <c r="H244" s="211"/>
      <c r="I244" s="188"/>
      <c r="J244" s="188"/>
      <c r="K244" s="188"/>
      <c r="L244" s="211"/>
      <c r="M244" s="161">
        <v>221.56332599999996</v>
      </c>
      <c r="N244" s="180" t="s">
        <v>200</v>
      </c>
      <c r="O244" s="180" t="s">
        <v>568</v>
      </c>
      <c r="P244" s="161">
        <f>L243-M243-M244-P243</f>
        <v>4.549599999999996</v>
      </c>
      <c r="Q244" s="180" t="s">
        <v>717</v>
      </c>
      <c r="R244" s="180" t="s">
        <v>718</v>
      </c>
      <c r="S244" s="161"/>
      <c r="T244" s="161"/>
      <c r="U244" s="161"/>
      <c r="V244" s="161"/>
      <c r="W244" s="161"/>
      <c r="X244" s="161"/>
      <c r="Y244" s="161" t="s">
        <v>949</v>
      </c>
    </row>
    <row r="245" spans="1:25" ht="38.25">
      <c r="A245" s="170">
        <v>221</v>
      </c>
      <c r="B245" s="208" t="s">
        <v>55</v>
      </c>
      <c r="C245" s="208" t="s">
        <v>924</v>
      </c>
      <c r="D245" s="208" t="s">
        <v>925</v>
      </c>
      <c r="E245" s="208" t="s">
        <v>699</v>
      </c>
      <c r="F245" s="209" t="s">
        <v>926</v>
      </c>
      <c r="G245" s="209" t="s">
        <v>927</v>
      </c>
      <c r="H245" s="209" t="s">
        <v>434</v>
      </c>
      <c r="I245" s="186" t="s">
        <v>435</v>
      </c>
      <c r="J245" s="186" t="s">
        <v>63</v>
      </c>
      <c r="K245" s="186" t="s">
        <v>64</v>
      </c>
      <c r="L245" s="225">
        <v>420</v>
      </c>
      <c r="M245" s="161">
        <v>214.85597</v>
      </c>
      <c r="N245" s="180" t="s">
        <v>200</v>
      </c>
      <c r="O245" s="180" t="s">
        <v>568</v>
      </c>
      <c r="P245" s="161"/>
      <c r="Q245" s="180"/>
      <c r="R245" s="180"/>
      <c r="S245" s="161"/>
      <c r="T245" s="161"/>
      <c r="U245" s="161"/>
      <c r="V245" s="161"/>
      <c r="W245" s="161"/>
      <c r="X245" s="161"/>
      <c r="Y245" s="161" t="s">
        <v>949</v>
      </c>
    </row>
    <row r="246" spans="1:25" ht="51">
      <c r="A246" s="174"/>
      <c r="B246" s="210"/>
      <c r="C246" s="210"/>
      <c r="D246" s="210"/>
      <c r="E246" s="210"/>
      <c r="F246" s="211"/>
      <c r="G246" s="211"/>
      <c r="H246" s="211"/>
      <c r="I246" s="188"/>
      <c r="J246" s="188"/>
      <c r="K246" s="188"/>
      <c r="L246" s="211"/>
      <c r="M246" s="161">
        <v>205.14403</v>
      </c>
      <c r="N246" s="180" t="s">
        <v>556</v>
      </c>
      <c r="O246" s="180" t="s">
        <v>557</v>
      </c>
      <c r="P246" s="161"/>
      <c r="Q246" s="180"/>
      <c r="R246" s="180"/>
      <c r="S246" s="161"/>
      <c r="T246" s="161"/>
      <c r="U246" s="161"/>
      <c r="V246" s="161"/>
      <c r="W246" s="161"/>
      <c r="X246" s="161"/>
      <c r="Y246" s="161" t="s">
        <v>949</v>
      </c>
    </row>
    <row r="247" spans="1:25" ht="76.5">
      <c r="A247" s="128">
        <v>222</v>
      </c>
      <c r="B247" s="212" t="s">
        <v>175</v>
      </c>
      <c r="C247" s="212" t="s">
        <v>941</v>
      </c>
      <c r="D247" s="212" t="s">
        <v>942</v>
      </c>
      <c r="E247" s="212" t="s">
        <v>943</v>
      </c>
      <c r="F247" s="213" t="s">
        <v>944</v>
      </c>
      <c r="G247" s="213" t="s">
        <v>809</v>
      </c>
      <c r="H247" s="213" t="s">
        <v>950</v>
      </c>
      <c r="I247" s="161" t="s">
        <v>182</v>
      </c>
      <c r="J247" s="132" t="s">
        <v>63</v>
      </c>
      <c r="K247" s="132" t="s">
        <v>64</v>
      </c>
      <c r="L247" s="226">
        <v>520</v>
      </c>
      <c r="M247" s="161">
        <v>460.355</v>
      </c>
      <c r="N247" s="180" t="s">
        <v>563</v>
      </c>
      <c r="O247" s="180" t="s">
        <v>564</v>
      </c>
      <c r="P247" s="161">
        <v>2.2849999999999824</v>
      </c>
      <c r="Q247" s="180" t="s">
        <v>717</v>
      </c>
      <c r="R247" s="180" t="s">
        <v>718</v>
      </c>
      <c r="S247" s="161">
        <v>57.36</v>
      </c>
      <c r="T247" s="161"/>
      <c r="U247" s="161"/>
      <c r="V247" s="161"/>
      <c r="W247" s="161"/>
      <c r="X247" s="161"/>
      <c r="Y247" s="161" t="s">
        <v>949</v>
      </c>
    </row>
    <row r="248" spans="1:25" ht="51">
      <c r="A248" s="128">
        <v>223</v>
      </c>
      <c r="B248" s="212" t="s">
        <v>175</v>
      </c>
      <c r="C248" s="212" t="s">
        <v>951</v>
      </c>
      <c r="D248" s="212" t="s">
        <v>952</v>
      </c>
      <c r="E248" s="212" t="s">
        <v>953</v>
      </c>
      <c r="F248" s="213" t="s">
        <v>944</v>
      </c>
      <c r="G248" s="213" t="s">
        <v>809</v>
      </c>
      <c r="H248" s="213" t="s">
        <v>903</v>
      </c>
      <c r="I248" s="161" t="s">
        <v>182</v>
      </c>
      <c r="J248" s="132" t="s">
        <v>63</v>
      </c>
      <c r="K248" s="132" t="s">
        <v>64</v>
      </c>
      <c r="L248" s="227">
        <v>20</v>
      </c>
      <c r="M248" s="161">
        <v>20</v>
      </c>
      <c r="N248" s="180" t="s">
        <v>556</v>
      </c>
      <c r="O248" s="180" t="s">
        <v>557</v>
      </c>
      <c r="P248" s="161"/>
      <c r="Q248" s="180"/>
      <c r="R248" s="180"/>
      <c r="S248" s="161"/>
      <c r="T248" s="161"/>
      <c r="U248" s="161"/>
      <c r="V248" s="161"/>
      <c r="W248" s="161"/>
      <c r="X248" s="161"/>
      <c r="Y248" s="161" t="s">
        <v>949</v>
      </c>
    </row>
    <row r="249" spans="1:25" ht="178.5">
      <c r="A249" s="128">
        <v>224</v>
      </c>
      <c r="B249" s="212" t="s">
        <v>175</v>
      </c>
      <c r="C249" s="212" t="s">
        <v>954</v>
      </c>
      <c r="D249" s="212" t="s">
        <v>955</v>
      </c>
      <c r="E249" s="212" t="s">
        <v>956</v>
      </c>
      <c r="F249" s="213" t="s">
        <v>957</v>
      </c>
      <c r="G249" s="213" t="s">
        <v>809</v>
      </c>
      <c r="H249" s="213" t="s">
        <v>181</v>
      </c>
      <c r="I249" s="161" t="s">
        <v>182</v>
      </c>
      <c r="J249" s="132" t="s">
        <v>63</v>
      </c>
      <c r="K249" s="132" t="s">
        <v>64</v>
      </c>
      <c r="L249" s="226">
        <v>170.611967</v>
      </c>
      <c r="M249" s="161">
        <v>113.04317000000003</v>
      </c>
      <c r="N249" s="180" t="s">
        <v>556</v>
      </c>
      <c r="O249" s="180" t="s">
        <v>557</v>
      </c>
      <c r="P249" s="161">
        <v>57.56879699999996</v>
      </c>
      <c r="Q249" s="180" t="s">
        <v>794</v>
      </c>
      <c r="R249" s="180" t="s">
        <v>795</v>
      </c>
      <c r="S249" s="161"/>
      <c r="T249" s="161"/>
      <c r="U249" s="161"/>
      <c r="V249" s="161"/>
      <c r="W249" s="161"/>
      <c r="X249" s="161"/>
      <c r="Y249" s="161" t="s">
        <v>949</v>
      </c>
    </row>
    <row r="250" spans="1:25" ht="38.25">
      <c r="A250" s="128">
        <v>225</v>
      </c>
      <c r="B250" s="212" t="s">
        <v>55</v>
      </c>
      <c r="C250" s="212" t="s">
        <v>958</v>
      </c>
      <c r="D250" s="212" t="s">
        <v>959</v>
      </c>
      <c r="E250" s="212" t="s">
        <v>960</v>
      </c>
      <c r="F250" s="214" t="s">
        <v>562</v>
      </c>
      <c r="G250" s="213" t="s">
        <v>809</v>
      </c>
      <c r="H250" s="214" t="s">
        <v>531</v>
      </c>
      <c r="I250" s="161" t="s">
        <v>532</v>
      </c>
      <c r="J250" s="132" t="s">
        <v>63</v>
      </c>
      <c r="K250" s="132" t="s">
        <v>64</v>
      </c>
      <c r="L250" s="227">
        <v>20</v>
      </c>
      <c r="M250" s="161">
        <v>20</v>
      </c>
      <c r="N250" s="180" t="s">
        <v>194</v>
      </c>
      <c r="O250" s="180" t="s">
        <v>195</v>
      </c>
      <c r="P250" s="161"/>
      <c r="Q250" s="180"/>
      <c r="R250" s="180"/>
      <c r="S250" s="161"/>
      <c r="T250" s="161"/>
      <c r="U250" s="161"/>
      <c r="V250" s="161"/>
      <c r="W250" s="161"/>
      <c r="X250" s="161"/>
      <c r="Y250" s="161" t="s">
        <v>949</v>
      </c>
    </row>
    <row r="251" spans="1:25" ht="76.5">
      <c r="A251" s="128">
        <v>226</v>
      </c>
      <c r="B251" s="212" t="s">
        <v>175</v>
      </c>
      <c r="C251" s="212" t="s">
        <v>961</v>
      </c>
      <c r="D251" s="212" t="s">
        <v>962</v>
      </c>
      <c r="E251" s="212" t="s">
        <v>963</v>
      </c>
      <c r="F251" s="213" t="s">
        <v>964</v>
      </c>
      <c r="G251" s="213" t="s">
        <v>809</v>
      </c>
      <c r="H251" s="214" t="s">
        <v>531</v>
      </c>
      <c r="I251" s="161" t="s">
        <v>532</v>
      </c>
      <c r="J251" s="132" t="s">
        <v>63</v>
      </c>
      <c r="K251" s="132" t="s">
        <v>64</v>
      </c>
      <c r="L251" s="226">
        <v>20</v>
      </c>
      <c r="M251" s="226"/>
      <c r="N251" s="180"/>
      <c r="O251" s="180"/>
      <c r="P251" s="226">
        <v>20</v>
      </c>
      <c r="Q251" s="180" t="s">
        <v>794</v>
      </c>
      <c r="R251" s="180" t="s">
        <v>795</v>
      </c>
      <c r="S251" s="161"/>
      <c r="T251" s="161"/>
      <c r="U251" s="161"/>
      <c r="V251" s="161"/>
      <c r="W251" s="161"/>
      <c r="X251" s="161"/>
      <c r="Y251" s="161" t="s">
        <v>949</v>
      </c>
    </row>
    <row r="252" spans="1:25" ht="76.5">
      <c r="A252" s="128">
        <v>227</v>
      </c>
      <c r="B252" s="212" t="s">
        <v>175</v>
      </c>
      <c r="C252" s="212" t="s">
        <v>965</v>
      </c>
      <c r="D252" s="212" t="s">
        <v>966</v>
      </c>
      <c r="E252" s="212" t="s">
        <v>967</v>
      </c>
      <c r="F252" s="213" t="s">
        <v>968</v>
      </c>
      <c r="G252" s="213" t="s">
        <v>809</v>
      </c>
      <c r="H252" s="214" t="s">
        <v>531</v>
      </c>
      <c r="I252" s="161" t="s">
        <v>532</v>
      </c>
      <c r="J252" s="132" t="s">
        <v>63</v>
      </c>
      <c r="K252" s="132" t="s">
        <v>64</v>
      </c>
      <c r="L252" s="226">
        <v>20</v>
      </c>
      <c r="M252" s="226"/>
      <c r="N252" s="180"/>
      <c r="O252" s="180"/>
      <c r="P252" s="226">
        <v>20</v>
      </c>
      <c r="Q252" s="180" t="s">
        <v>794</v>
      </c>
      <c r="R252" s="180" t="s">
        <v>795</v>
      </c>
      <c r="S252" s="161"/>
      <c r="T252" s="161"/>
      <c r="U252" s="161"/>
      <c r="V252" s="161"/>
      <c r="W252" s="161"/>
      <c r="X252" s="161"/>
      <c r="Y252" s="161" t="s">
        <v>949</v>
      </c>
    </row>
    <row r="253" spans="1:25" ht="76.5">
      <c r="A253" s="128">
        <v>228</v>
      </c>
      <c r="B253" s="212" t="s">
        <v>175</v>
      </c>
      <c r="C253" s="212" t="s">
        <v>969</v>
      </c>
      <c r="D253" s="212" t="s">
        <v>970</v>
      </c>
      <c r="E253" s="212" t="s">
        <v>971</v>
      </c>
      <c r="F253" s="213" t="s">
        <v>972</v>
      </c>
      <c r="G253" s="213" t="s">
        <v>809</v>
      </c>
      <c r="H253" s="214" t="s">
        <v>531</v>
      </c>
      <c r="I253" s="161" t="s">
        <v>532</v>
      </c>
      <c r="J253" s="132" t="s">
        <v>63</v>
      </c>
      <c r="K253" s="132" t="s">
        <v>64</v>
      </c>
      <c r="L253" s="226">
        <v>20</v>
      </c>
      <c r="M253" s="226"/>
      <c r="N253" s="180"/>
      <c r="O253" s="180"/>
      <c r="P253" s="226">
        <v>20</v>
      </c>
      <c r="Q253" s="180" t="s">
        <v>794</v>
      </c>
      <c r="R253" s="180" t="s">
        <v>795</v>
      </c>
      <c r="S253" s="161"/>
      <c r="T253" s="161"/>
      <c r="U253" s="161"/>
      <c r="V253" s="161"/>
      <c r="W253" s="161"/>
      <c r="X253" s="161"/>
      <c r="Y253" s="161" t="s">
        <v>949</v>
      </c>
    </row>
    <row r="254" spans="1:25" ht="76.5">
      <c r="A254" s="128">
        <v>229</v>
      </c>
      <c r="B254" s="212" t="s">
        <v>175</v>
      </c>
      <c r="C254" s="212" t="s">
        <v>973</v>
      </c>
      <c r="D254" s="212" t="s">
        <v>974</v>
      </c>
      <c r="E254" s="212" t="s">
        <v>975</v>
      </c>
      <c r="F254" s="213" t="s">
        <v>213</v>
      </c>
      <c r="G254" s="213" t="s">
        <v>809</v>
      </c>
      <c r="H254" s="214" t="s">
        <v>531</v>
      </c>
      <c r="I254" s="161" t="s">
        <v>532</v>
      </c>
      <c r="J254" s="132" t="s">
        <v>63</v>
      </c>
      <c r="K254" s="132" t="s">
        <v>64</v>
      </c>
      <c r="L254" s="227">
        <v>20</v>
      </c>
      <c r="M254" s="227"/>
      <c r="N254" s="180"/>
      <c r="O254" s="180"/>
      <c r="P254" s="227">
        <v>20</v>
      </c>
      <c r="Q254" s="180" t="s">
        <v>794</v>
      </c>
      <c r="R254" s="180" t="s">
        <v>795</v>
      </c>
      <c r="S254" s="161"/>
      <c r="T254" s="161"/>
      <c r="U254" s="161"/>
      <c r="V254" s="161"/>
      <c r="W254" s="161"/>
      <c r="X254" s="161"/>
      <c r="Y254" s="161" t="s">
        <v>949</v>
      </c>
    </row>
    <row r="255" spans="1:25" ht="76.5">
      <c r="A255" s="128">
        <v>230</v>
      </c>
      <c r="B255" s="212" t="s">
        <v>55</v>
      </c>
      <c r="C255" s="212" t="s">
        <v>976</v>
      </c>
      <c r="D255" s="212" t="s">
        <v>977</v>
      </c>
      <c r="E255" s="212" t="s">
        <v>978</v>
      </c>
      <c r="F255" s="213" t="s">
        <v>979</v>
      </c>
      <c r="G255" s="213" t="s">
        <v>809</v>
      </c>
      <c r="H255" s="213" t="s">
        <v>298</v>
      </c>
      <c r="I255" s="161" t="s">
        <v>299</v>
      </c>
      <c r="J255" s="132" t="s">
        <v>63</v>
      </c>
      <c r="K255" s="161" t="s">
        <v>63</v>
      </c>
      <c r="L255" s="226">
        <v>145.1133</v>
      </c>
      <c r="M255" s="161">
        <v>37.68209700000001</v>
      </c>
      <c r="N255" s="180" t="s">
        <v>194</v>
      </c>
      <c r="O255" s="180" t="s">
        <v>195</v>
      </c>
      <c r="P255" s="161">
        <v>107.431203</v>
      </c>
      <c r="Q255" s="180" t="s">
        <v>794</v>
      </c>
      <c r="R255" s="180" t="s">
        <v>795</v>
      </c>
      <c r="S255" s="161"/>
      <c r="T255" s="161"/>
      <c r="U255" s="161"/>
      <c r="V255" s="161"/>
      <c r="W255" s="161"/>
      <c r="X255" s="161"/>
      <c r="Y255" s="161" t="s">
        <v>949</v>
      </c>
    </row>
    <row r="256" spans="1:25" s="122" customFormat="1" ht="51">
      <c r="A256" s="128">
        <v>231</v>
      </c>
      <c r="B256" s="215" t="s">
        <v>55</v>
      </c>
      <c r="C256" s="215" t="s">
        <v>980</v>
      </c>
      <c r="D256" s="215" t="s">
        <v>981</v>
      </c>
      <c r="E256" s="215" t="s">
        <v>982</v>
      </c>
      <c r="F256" s="216" t="s">
        <v>818</v>
      </c>
      <c r="G256" s="216" t="s">
        <v>809</v>
      </c>
      <c r="H256" s="216" t="s">
        <v>298</v>
      </c>
      <c r="I256" s="161" t="s">
        <v>299</v>
      </c>
      <c r="J256" s="132" t="s">
        <v>63</v>
      </c>
      <c r="K256" s="161" t="s">
        <v>63</v>
      </c>
      <c r="L256" s="228">
        <f>86.1576</f>
        <v>86.1576</v>
      </c>
      <c r="M256" s="228">
        <f>83.216183</f>
        <v>83.216183</v>
      </c>
      <c r="N256" s="180" t="s">
        <v>194</v>
      </c>
      <c r="O256" s="180" t="s">
        <v>195</v>
      </c>
      <c r="P256" s="161">
        <f>2.94141700000002</f>
        <v>2.94141700000002</v>
      </c>
      <c r="Q256" s="180" t="s">
        <v>717</v>
      </c>
      <c r="R256" s="180" t="s">
        <v>718</v>
      </c>
      <c r="S256" s="161"/>
      <c r="T256" s="161"/>
      <c r="U256" s="161"/>
      <c r="V256" s="161"/>
      <c r="W256" s="161"/>
      <c r="X256" s="161"/>
      <c r="Y256" s="161" t="s">
        <v>949</v>
      </c>
    </row>
    <row r="257" spans="1:25" s="122" customFormat="1" ht="63.75">
      <c r="A257" s="128">
        <v>232</v>
      </c>
      <c r="B257" s="215" t="s">
        <v>55</v>
      </c>
      <c r="C257" s="215" t="s">
        <v>983</v>
      </c>
      <c r="D257" s="215" t="s">
        <v>984</v>
      </c>
      <c r="E257" s="215" t="s">
        <v>985</v>
      </c>
      <c r="F257" s="216" t="s">
        <v>821</v>
      </c>
      <c r="G257" s="216" t="s">
        <v>809</v>
      </c>
      <c r="H257" s="216" t="s">
        <v>298</v>
      </c>
      <c r="I257" s="161" t="s">
        <v>299</v>
      </c>
      <c r="J257" s="132" t="s">
        <v>63</v>
      </c>
      <c r="K257" s="161" t="s">
        <v>63</v>
      </c>
      <c r="L257" s="228">
        <f>66.236</f>
        <v>66.236</v>
      </c>
      <c r="M257" s="161">
        <v>63.779167</v>
      </c>
      <c r="N257" s="180" t="s">
        <v>65</v>
      </c>
      <c r="O257" s="180" t="s">
        <v>66</v>
      </c>
      <c r="P257" s="161">
        <f>2.456833</f>
        <v>2.456833</v>
      </c>
      <c r="Q257" s="180" t="s">
        <v>717</v>
      </c>
      <c r="R257" s="180" t="s">
        <v>718</v>
      </c>
      <c r="S257" s="161"/>
      <c r="T257" s="161"/>
      <c r="U257" s="161"/>
      <c r="V257" s="161"/>
      <c r="W257" s="161"/>
      <c r="X257" s="161"/>
      <c r="Y257" s="161" t="s">
        <v>949</v>
      </c>
    </row>
    <row r="258" spans="1:25" ht="63.75">
      <c r="A258" s="128">
        <v>233</v>
      </c>
      <c r="B258" s="212" t="s">
        <v>55</v>
      </c>
      <c r="C258" s="212" t="s">
        <v>986</v>
      </c>
      <c r="D258" s="212" t="s">
        <v>987</v>
      </c>
      <c r="E258" s="212" t="s">
        <v>988</v>
      </c>
      <c r="F258" s="213" t="s">
        <v>989</v>
      </c>
      <c r="G258" s="213" t="s">
        <v>809</v>
      </c>
      <c r="H258" s="213" t="s">
        <v>298</v>
      </c>
      <c r="I258" s="161" t="s">
        <v>299</v>
      </c>
      <c r="J258" s="132" t="s">
        <v>63</v>
      </c>
      <c r="K258" s="161" t="s">
        <v>63</v>
      </c>
      <c r="L258" s="226">
        <v>228.7187</v>
      </c>
      <c r="M258" s="161">
        <v>175</v>
      </c>
      <c r="N258" s="180" t="s">
        <v>183</v>
      </c>
      <c r="O258" s="180" t="s">
        <v>184</v>
      </c>
      <c r="P258" s="161">
        <v>53.71870000000001</v>
      </c>
      <c r="Q258" s="180" t="s">
        <v>717</v>
      </c>
      <c r="R258" s="180" t="s">
        <v>718</v>
      </c>
      <c r="S258" s="161"/>
      <c r="T258" s="161"/>
      <c r="U258" s="161"/>
      <c r="V258" s="161"/>
      <c r="W258" s="161"/>
      <c r="X258" s="161"/>
      <c r="Y258" s="161" t="s">
        <v>949</v>
      </c>
    </row>
    <row r="259" spans="1:25" ht="102">
      <c r="A259" s="128">
        <v>234</v>
      </c>
      <c r="B259" s="212" t="s">
        <v>55</v>
      </c>
      <c r="C259" s="212" t="s">
        <v>990</v>
      </c>
      <c r="D259" s="212" t="s">
        <v>991</v>
      </c>
      <c r="E259" s="212" t="s">
        <v>992</v>
      </c>
      <c r="F259" s="213" t="s">
        <v>993</v>
      </c>
      <c r="G259" s="213" t="s">
        <v>809</v>
      </c>
      <c r="H259" s="213" t="s">
        <v>298</v>
      </c>
      <c r="I259" s="161" t="s">
        <v>299</v>
      </c>
      <c r="J259" s="132" t="s">
        <v>63</v>
      </c>
      <c r="K259" s="161" t="s">
        <v>63</v>
      </c>
      <c r="L259" s="226">
        <v>143.66075</v>
      </c>
      <c r="M259" s="161">
        <v>143.66075</v>
      </c>
      <c r="N259" s="180" t="s">
        <v>556</v>
      </c>
      <c r="O259" s="180" t="s">
        <v>889</v>
      </c>
      <c r="P259" s="161"/>
      <c r="Q259" s="180"/>
      <c r="R259" s="180"/>
      <c r="S259" s="161"/>
      <c r="T259" s="161"/>
      <c r="U259" s="161"/>
      <c r="V259" s="161"/>
      <c r="W259" s="161"/>
      <c r="X259" s="161"/>
      <c r="Y259" s="161" t="s">
        <v>949</v>
      </c>
    </row>
    <row r="260" spans="1:25" s="122" customFormat="1" ht="76.5">
      <c r="A260" s="128">
        <v>235</v>
      </c>
      <c r="B260" s="215" t="s">
        <v>55</v>
      </c>
      <c r="C260" s="215" t="s">
        <v>994</v>
      </c>
      <c r="D260" s="215" t="s">
        <v>995</v>
      </c>
      <c r="E260" s="215" t="s">
        <v>996</v>
      </c>
      <c r="F260" s="216" t="s">
        <v>997</v>
      </c>
      <c r="G260" s="216" t="s">
        <v>809</v>
      </c>
      <c r="H260" s="216" t="s">
        <v>298</v>
      </c>
      <c r="I260" s="161" t="s">
        <v>299</v>
      </c>
      <c r="J260" s="132" t="s">
        <v>63</v>
      </c>
      <c r="K260" s="161" t="s">
        <v>63</v>
      </c>
      <c r="L260" s="228">
        <f>130.1035</f>
        <v>130.1035</v>
      </c>
      <c r="M260" s="228">
        <f>130.1035</f>
        <v>130.1035</v>
      </c>
      <c r="N260" s="180" t="s">
        <v>556</v>
      </c>
      <c r="O260" s="180" t="s">
        <v>998</v>
      </c>
      <c r="P260" s="161"/>
      <c r="Q260" s="180"/>
      <c r="R260" s="180"/>
      <c r="S260" s="161"/>
      <c r="T260" s="161"/>
      <c r="U260" s="161"/>
      <c r="V260" s="161"/>
      <c r="W260" s="161"/>
      <c r="X260" s="161"/>
      <c r="Y260" s="161" t="s">
        <v>949</v>
      </c>
    </row>
    <row r="261" spans="1:25" ht="51">
      <c r="A261" s="128">
        <v>236</v>
      </c>
      <c r="B261" s="212" t="s">
        <v>55</v>
      </c>
      <c r="C261" s="212" t="s">
        <v>999</v>
      </c>
      <c r="D261" s="212" t="s">
        <v>1000</v>
      </c>
      <c r="E261" s="212" t="s">
        <v>1001</v>
      </c>
      <c r="F261" s="213" t="s">
        <v>1002</v>
      </c>
      <c r="G261" s="213" t="s">
        <v>809</v>
      </c>
      <c r="H261" s="213" t="s">
        <v>298</v>
      </c>
      <c r="I261" s="161" t="s">
        <v>299</v>
      </c>
      <c r="J261" s="132" t="s">
        <v>63</v>
      </c>
      <c r="K261" s="161" t="s">
        <v>63</v>
      </c>
      <c r="L261" s="226">
        <v>137.3104</v>
      </c>
      <c r="M261" s="161">
        <v>99.8965</v>
      </c>
      <c r="N261" s="180" t="s">
        <v>556</v>
      </c>
      <c r="O261" s="180" t="s">
        <v>998</v>
      </c>
      <c r="P261" s="161">
        <v>37.413899999999984</v>
      </c>
      <c r="Q261" s="180" t="s">
        <v>717</v>
      </c>
      <c r="R261" s="180" t="s">
        <v>718</v>
      </c>
      <c r="S261" s="161"/>
      <c r="T261" s="161"/>
      <c r="U261" s="161"/>
      <c r="V261" s="161"/>
      <c r="W261" s="161"/>
      <c r="X261" s="161"/>
      <c r="Y261" s="161" t="s">
        <v>949</v>
      </c>
    </row>
    <row r="262" spans="1:25" s="122" customFormat="1" ht="102">
      <c r="A262" s="170">
        <v>237</v>
      </c>
      <c r="B262" s="229" t="s">
        <v>55</v>
      </c>
      <c r="C262" s="229" t="s">
        <v>1003</v>
      </c>
      <c r="D262" s="229" t="s">
        <v>1004</v>
      </c>
      <c r="E262" s="229" t="s">
        <v>1005</v>
      </c>
      <c r="F262" s="230" t="s">
        <v>1006</v>
      </c>
      <c r="G262" s="230" t="s">
        <v>809</v>
      </c>
      <c r="H262" s="230" t="s">
        <v>298</v>
      </c>
      <c r="I262" s="186" t="s">
        <v>299</v>
      </c>
      <c r="J262" s="186" t="s">
        <v>63</v>
      </c>
      <c r="K262" s="186" t="s">
        <v>63</v>
      </c>
      <c r="L262" s="233">
        <f>148.248</f>
        <v>148.248</v>
      </c>
      <c r="M262" s="161">
        <v>21.339249999999993</v>
      </c>
      <c r="N262" s="180" t="s">
        <v>556</v>
      </c>
      <c r="O262" s="180" t="s">
        <v>889</v>
      </c>
      <c r="P262" s="161">
        <f>110.90875</f>
        <v>110.90875</v>
      </c>
      <c r="Q262" s="180" t="s">
        <v>717</v>
      </c>
      <c r="R262" s="180" t="s">
        <v>718</v>
      </c>
      <c r="S262" s="161"/>
      <c r="T262" s="161"/>
      <c r="U262" s="161"/>
      <c r="V262" s="161"/>
      <c r="W262" s="161"/>
      <c r="X262" s="161"/>
      <c r="Y262" s="161" t="s">
        <v>949</v>
      </c>
    </row>
    <row r="263" spans="1:25" ht="38.25">
      <c r="A263" s="174"/>
      <c r="B263" s="231"/>
      <c r="C263" s="231"/>
      <c r="D263" s="231"/>
      <c r="E263" s="231"/>
      <c r="F263" s="232"/>
      <c r="G263" s="232"/>
      <c r="H263" s="232"/>
      <c r="I263" s="188"/>
      <c r="J263" s="188"/>
      <c r="K263" s="188"/>
      <c r="L263" s="211"/>
      <c r="M263" s="161">
        <v>16</v>
      </c>
      <c r="N263" s="180" t="s">
        <v>65</v>
      </c>
      <c r="O263" s="180" t="s">
        <v>612</v>
      </c>
      <c r="P263" s="161"/>
      <c r="Q263" s="180"/>
      <c r="R263" s="180"/>
      <c r="S263" s="161"/>
      <c r="T263" s="161"/>
      <c r="U263" s="161"/>
      <c r="V263" s="161"/>
      <c r="W263" s="161"/>
      <c r="X263" s="161"/>
      <c r="Y263" s="161" t="s">
        <v>949</v>
      </c>
    </row>
  </sheetData>
  <sheetProtection/>
  <mergeCells count="225">
    <mergeCell ref="A1:B1"/>
    <mergeCell ref="A2:Y2"/>
    <mergeCell ref="M3:S3"/>
    <mergeCell ref="T3:W3"/>
    <mergeCell ref="A6:I6"/>
    <mergeCell ref="A3:A4"/>
    <mergeCell ref="A101:A102"/>
    <mergeCell ref="A109:A110"/>
    <mergeCell ref="A111:A114"/>
    <mergeCell ref="A125:A127"/>
    <mergeCell ref="A131:A132"/>
    <mergeCell ref="A133:A134"/>
    <mergeCell ref="A177:A178"/>
    <mergeCell ref="A179:A180"/>
    <mergeCell ref="A184:A186"/>
    <mergeCell ref="A187:A188"/>
    <mergeCell ref="A189:A190"/>
    <mergeCell ref="A192:A193"/>
    <mergeCell ref="A219:A220"/>
    <mergeCell ref="A243:A244"/>
    <mergeCell ref="A245:A246"/>
    <mergeCell ref="A262:A263"/>
    <mergeCell ref="B3:B4"/>
    <mergeCell ref="B101:B102"/>
    <mergeCell ref="B109:B110"/>
    <mergeCell ref="B111:B114"/>
    <mergeCell ref="B125:B127"/>
    <mergeCell ref="B131:B132"/>
    <mergeCell ref="B133:B134"/>
    <mergeCell ref="B177:B178"/>
    <mergeCell ref="B179:B180"/>
    <mergeCell ref="B184:B186"/>
    <mergeCell ref="B187:B188"/>
    <mergeCell ref="B189:B190"/>
    <mergeCell ref="B192:B193"/>
    <mergeCell ref="B219:B220"/>
    <mergeCell ref="B243:B244"/>
    <mergeCell ref="B245:B246"/>
    <mergeCell ref="B262:B263"/>
    <mergeCell ref="C3:C4"/>
    <mergeCell ref="C101:C102"/>
    <mergeCell ref="C109:C110"/>
    <mergeCell ref="C111:C114"/>
    <mergeCell ref="C125:C127"/>
    <mergeCell ref="C131:C132"/>
    <mergeCell ref="C133:C134"/>
    <mergeCell ref="C177:C178"/>
    <mergeCell ref="C179:C180"/>
    <mergeCell ref="C184:C186"/>
    <mergeCell ref="C187:C188"/>
    <mergeCell ref="C189:C190"/>
    <mergeCell ref="C192:C193"/>
    <mergeCell ref="C219:C220"/>
    <mergeCell ref="C243:C244"/>
    <mergeCell ref="C245:C246"/>
    <mergeCell ref="C262:C263"/>
    <mergeCell ref="D3:D4"/>
    <mergeCell ref="D101:D102"/>
    <mergeCell ref="D109:D110"/>
    <mergeCell ref="D111:D114"/>
    <mergeCell ref="D125:D127"/>
    <mergeCell ref="D131:D132"/>
    <mergeCell ref="D133:D134"/>
    <mergeCell ref="D177:D178"/>
    <mergeCell ref="D179:D180"/>
    <mergeCell ref="D184:D186"/>
    <mergeCell ref="D187:D188"/>
    <mergeCell ref="D189:D190"/>
    <mergeCell ref="D192:D193"/>
    <mergeCell ref="D219:D220"/>
    <mergeCell ref="D243:D244"/>
    <mergeCell ref="D245:D246"/>
    <mergeCell ref="D262:D263"/>
    <mergeCell ref="E3:E4"/>
    <mergeCell ref="E101:E102"/>
    <mergeCell ref="E109:E110"/>
    <mergeCell ref="E111:E114"/>
    <mergeCell ref="E125:E127"/>
    <mergeCell ref="E131:E132"/>
    <mergeCell ref="E133:E134"/>
    <mergeCell ref="E177:E178"/>
    <mergeCell ref="E179:E180"/>
    <mergeCell ref="E184:E186"/>
    <mergeCell ref="E187:E188"/>
    <mergeCell ref="E189:E190"/>
    <mergeCell ref="E192:E193"/>
    <mergeCell ref="E219:E220"/>
    <mergeCell ref="E243:E244"/>
    <mergeCell ref="E245:E246"/>
    <mergeCell ref="E262:E263"/>
    <mergeCell ref="F3:F4"/>
    <mergeCell ref="F101:F102"/>
    <mergeCell ref="F109:F110"/>
    <mergeCell ref="F111:F114"/>
    <mergeCell ref="F125:F127"/>
    <mergeCell ref="F131:F132"/>
    <mergeCell ref="F133:F134"/>
    <mergeCell ref="F177:F178"/>
    <mergeCell ref="F179:F180"/>
    <mergeCell ref="F184:F186"/>
    <mergeCell ref="F187:F188"/>
    <mergeCell ref="F189:F190"/>
    <mergeCell ref="F192:F193"/>
    <mergeCell ref="F219:F220"/>
    <mergeCell ref="F243:F244"/>
    <mergeCell ref="F245:F246"/>
    <mergeCell ref="F262:F263"/>
    <mergeCell ref="G3:G4"/>
    <mergeCell ref="G101:G102"/>
    <mergeCell ref="G109:G110"/>
    <mergeCell ref="G111:G114"/>
    <mergeCell ref="G125:G127"/>
    <mergeCell ref="G131:G132"/>
    <mergeCell ref="G133:G134"/>
    <mergeCell ref="G177:G178"/>
    <mergeCell ref="G179:G180"/>
    <mergeCell ref="G184:G186"/>
    <mergeCell ref="G187:G188"/>
    <mergeCell ref="G189:G190"/>
    <mergeCell ref="G192:G193"/>
    <mergeCell ref="G219:G220"/>
    <mergeCell ref="G243:G244"/>
    <mergeCell ref="G245:G246"/>
    <mergeCell ref="G262:G263"/>
    <mergeCell ref="H3:H4"/>
    <mergeCell ref="H101:H102"/>
    <mergeCell ref="H109:H110"/>
    <mergeCell ref="H111:H114"/>
    <mergeCell ref="H125:H127"/>
    <mergeCell ref="H131:H132"/>
    <mergeCell ref="H133:H134"/>
    <mergeCell ref="H177:H178"/>
    <mergeCell ref="H179:H180"/>
    <mergeCell ref="H184:H186"/>
    <mergeCell ref="H187:H188"/>
    <mergeCell ref="H189:H190"/>
    <mergeCell ref="H192:H193"/>
    <mergeCell ref="H219:H220"/>
    <mergeCell ref="H243:H244"/>
    <mergeCell ref="H245:H246"/>
    <mergeCell ref="H262:H263"/>
    <mergeCell ref="I3:I4"/>
    <mergeCell ref="I101:I102"/>
    <mergeCell ref="I109:I110"/>
    <mergeCell ref="I111:I114"/>
    <mergeCell ref="I125:I127"/>
    <mergeCell ref="I131:I132"/>
    <mergeCell ref="I133:I134"/>
    <mergeCell ref="I177:I178"/>
    <mergeCell ref="I179:I180"/>
    <mergeCell ref="I184:I186"/>
    <mergeCell ref="I187:I188"/>
    <mergeCell ref="I189:I190"/>
    <mergeCell ref="I192:I193"/>
    <mergeCell ref="I219:I220"/>
    <mergeCell ref="I243:I244"/>
    <mergeCell ref="I245:I246"/>
    <mergeCell ref="I262:I263"/>
    <mergeCell ref="J3:J4"/>
    <mergeCell ref="J101:J102"/>
    <mergeCell ref="J109:J110"/>
    <mergeCell ref="J111:J114"/>
    <mergeCell ref="J125:J127"/>
    <mergeCell ref="J131:J132"/>
    <mergeCell ref="J133:J134"/>
    <mergeCell ref="J177:J178"/>
    <mergeCell ref="J179:J180"/>
    <mergeCell ref="J184:J186"/>
    <mergeCell ref="J187:J188"/>
    <mergeCell ref="J189:J190"/>
    <mergeCell ref="J192:J193"/>
    <mergeCell ref="J219:J220"/>
    <mergeCell ref="J243:J244"/>
    <mergeCell ref="J245:J246"/>
    <mergeCell ref="J262:J263"/>
    <mergeCell ref="K3:K4"/>
    <mergeCell ref="K101:K102"/>
    <mergeCell ref="K109:K110"/>
    <mergeCell ref="K111:K114"/>
    <mergeCell ref="K125:K127"/>
    <mergeCell ref="K131:K132"/>
    <mergeCell ref="K133:K134"/>
    <mergeCell ref="K177:K178"/>
    <mergeCell ref="K179:K180"/>
    <mergeCell ref="K184:K186"/>
    <mergeCell ref="K187:K188"/>
    <mergeCell ref="K189:K190"/>
    <mergeCell ref="K192:K193"/>
    <mergeCell ref="K219:K220"/>
    <mergeCell ref="K243:K244"/>
    <mergeCell ref="K245:K246"/>
    <mergeCell ref="K262:K263"/>
    <mergeCell ref="L3:L4"/>
    <mergeCell ref="L101:L102"/>
    <mergeCell ref="L109:L110"/>
    <mergeCell ref="L111:L114"/>
    <mergeCell ref="L125:L127"/>
    <mergeCell ref="L131:L132"/>
    <mergeCell ref="L133:L134"/>
    <mergeCell ref="L177:L178"/>
    <mergeCell ref="L179:L180"/>
    <mergeCell ref="L184:L186"/>
    <mergeCell ref="L187:L188"/>
    <mergeCell ref="L189:L190"/>
    <mergeCell ref="L192:L193"/>
    <mergeCell ref="L219:L220"/>
    <mergeCell ref="L243:L244"/>
    <mergeCell ref="L245:L246"/>
    <mergeCell ref="L262:L263"/>
    <mergeCell ref="P184:P186"/>
    <mergeCell ref="P187:P188"/>
    <mergeCell ref="Q184:Q186"/>
    <mergeCell ref="Q187:Q188"/>
    <mergeCell ref="R184:R186"/>
    <mergeCell ref="R187:R188"/>
    <mergeCell ref="X3:X4"/>
    <mergeCell ref="Y3:Y4"/>
    <mergeCell ref="Y111:Y113"/>
    <mergeCell ref="Y131:Y132"/>
    <mergeCell ref="Y133:Y134"/>
    <mergeCell ref="Y184:Y186"/>
    <mergeCell ref="Y187:Y188"/>
    <mergeCell ref="Y189:Y190"/>
    <mergeCell ref="Y192:Y193"/>
    <mergeCell ref="Y219:Y220"/>
  </mergeCells>
  <conditionalFormatting sqref="Q174">
    <cfRule type="expression" priority="3" dxfId="1" stopIfTrue="1">
      <formula>AND(COUNTIF($Q$174,Q174)&gt;1,NOT(ISBLANK(Q174)))</formula>
    </cfRule>
    <cfRule type="expression" priority="4" dxfId="1" stopIfTrue="1">
      <formula>AND(COUNTIF($Q$174,Q174)&gt;1,NOT(ISBLANK(Q174)))</formula>
    </cfRule>
  </conditionalFormatting>
  <conditionalFormatting sqref="R174">
    <cfRule type="expression" priority="1" dxfId="1" stopIfTrue="1">
      <formula>AND(COUNTIF($R$174,R174)&gt;1,NOT(ISBLANK(R174)))</formula>
    </cfRule>
    <cfRule type="expression" priority="2" dxfId="1" stopIfTrue="1">
      <formula>AND(COUNTIF($R$174,R174)&gt;1,NOT(ISBLANK(R174)))</formula>
    </cfRule>
  </conditionalFormatting>
  <conditionalFormatting sqref="O197">
    <cfRule type="expression" priority="191" dxfId="1" stopIfTrue="1">
      <formula>AND(COUNTIF($O$197,O197)&gt;1,NOT(ISBLANK(O197)))</formula>
    </cfRule>
    <cfRule type="expression" priority="192" dxfId="1" stopIfTrue="1">
      <formula>AND(COUNTIF($O$197,O197)&gt;1,NOT(ISBLANK(O197)))</formula>
    </cfRule>
  </conditionalFormatting>
  <conditionalFormatting sqref="O200">
    <cfRule type="expression" priority="193" dxfId="1" stopIfTrue="1">
      <formula>AND(COUNTIF($O$200,O200)&gt;1,NOT(ISBLANK(O200)))</formula>
    </cfRule>
    <cfRule type="expression" priority="194" dxfId="1" stopIfTrue="1">
      <formula>AND(COUNTIF($O$200,O200)&gt;1,NOT(ISBLANK(O200)))</formula>
    </cfRule>
  </conditionalFormatting>
  <conditionalFormatting sqref="O201">
    <cfRule type="expression" priority="235" dxfId="1" stopIfTrue="1">
      <formula>AND(COUNTIF($O$201,O201)&gt;1,NOT(ISBLANK(O201)))</formula>
    </cfRule>
    <cfRule type="expression" priority="236" dxfId="1" stopIfTrue="1">
      <formula>AND(COUNTIF($O$201,O201)&gt;1,NOT(ISBLANK(O201)))</formula>
    </cfRule>
  </conditionalFormatting>
  <conditionalFormatting sqref="R201">
    <cfRule type="expression" priority="211" dxfId="1" stopIfTrue="1">
      <formula>AND(COUNTIF($R$201,R201)&gt;1,NOT(ISBLANK(R201)))</formula>
    </cfRule>
    <cfRule type="expression" priority="212" dxfId="1" stopIfTrue="1">
      <formula>AND(COUNTIF($R$201,R201)&gt;1,NOT(ISBLANK(R201)))</formula>
    </cfRule>
  </conditionalFormatting>
  <conditionalFormatting sqref="O202">
    <cfRule type="expression" priority="233" dxfId="1" stopIfTrue="1">
      <formula>AND(COUNTIF($O$202,O202)&gt;1,NOT(ISBLANK(O202)))</formula>
    </cfRule>
    <cfRule type="expression" priority="234" dxfId="1" stopIfTrue="1">
      <formula>AND(COUNTIF($O$202,O202)&gt;1,NOT(ISBLANK(O202)))</formula>
    </cfRule>
  </conditionalFormatting>
  <conditionalFormatting sqref="R202">
    <cfRule type="expression" priority="209" dxfId="1" stopIfTrue="1">
      <formula>AND(COUNTIF($R$202,R202)&gt;1,NOT(ISBLANK(R202)))</formula>
    </cfRule>
    <cfRule type="expression" priority="210" dxfId="1" stopIfTrue="1">
      <formula>AND(COUNTIF($R$202,R202)&gt;1,NOT(ISBLANK(R202)))</formula>
    </cfRule>
  </conditionalFormatting>
  <conditionalFormatting sqref="O203">
    <cfRule type="expression" priority="219" dxfId="1" stopIfTrue="1">
      <formula>AND(COUNTIF($O$203,O203)&gt;1,NOT(ISBLANK(O203)))</formula>
    </cfRule>
    <cfRule type="expression" priority="220" dxfId="1" stopIfTrue="1">
      <formula>AND(COUNTIF($O$203,O203)&gt;1,NOT(ISBLANK(O203)))</formula>
    </cfRule>
  </conditionalFormatting>
  <conditionalFormatting sqref="R203">
    <cfRule type="expression" priority="197" dxfId="1" stopIfTrue="1">
      <formula>AND(COUNTIF($R$203,R203)&gt;1,NOT(ISBLANK(R203)))</formula>
    </cfRule>
    <cfRule type="expression" priority="198" dxfId="1" stopIfTrue="1">
      <formula>AND(COUNTIF($R$203,R203)&gt;1,NOT(ISBLANK(R203)))</formula>
    </cfRule>
  </conditionalFormatting>
  <conditionalFormatting sqref="O204">
    <cfRule type="expression" priority="229" dxfId="1" stopIfTrue="1">
      <formula>AND(COUNTIF($O$204,O204)&gt;1,NOT(ISBLANK(O204)))</formula>
    </cfRule>
    <cfRule type="expression" priority="230" dxfId="1" stopIfTrue="1">
      <formula>AND(COUNTIF($O$204,O204)&gt;1,NOT(ISBLANK(O204)))</formula>
    </cfRule>
  </conditionalFormatting>
  <conditionalFormatting sqref="R204">
    <cfRule type="expression" priority="207" dxfId="1" stopIfTrue="1">
      <formula>AND(COUNTIF($R$204,R204)&gt;1,NOT(ISBLANK(R204)))</formula>
    </cfRule>
    <cfRule type="expression" priority="208" dxfId="1" stopIfTrue="1">
      <formula>AND(COUNTIF($R$204,R204)&gt;1,NOT(ISBLANK(R204)))</formula>
    </cfRule>
  </conditionalFormatting>
  <conditionalFormatting sqref="O205">
    <cfRule type="expression" priority="227" dxfId="1" stopIfTrue="1">
      <formula>AND(COUNTIF($O$205,O205)&gt;1,NOT(ISBLANK(O205)))</formula>
    </cfRule>
    <cfRule type="expression" priority="228" dxfId="1" stopIfTrue="1">
      <formula>AND(COUNTIF($O$205,O205)&gt;1,NOT(ISBLANK(O205)))</formula>
    </cfRule>
  </conditionalFormatting>
  <conditionalFormatting sqref="R205">
    <cfRule type="expression" priority="205" dxfId="1" stopIfTrue="1">
      <formula>AND(COUNTIF($R$205,R205)&gt;1,NOT(ISBLANK(R205)))</formula>
    </cfRule>
    <cfRule type="expression" priority="206" dxfId="1" stopIfTrue="1">
      <formula>AND(COUNTIF($R$205,R205)&gt;1,NOT(ISBLANK(R205)))</formula>
    </cfRule>
  </conditionalFormatting>
  <conditionalFormatting sqref="O206">
    <cfRule type="expression" priority="225" dxfId="1" stopIfTrue="1">
      <formula>AND(COUNTIF($O$206,O206)&gt;1,NOT(ISBLANK(O206)))</formula>
    </cfRule>
    <cfRule type="expression" priority="226" dxfId="1" stopIfTrue="1">
      <formula>AND(COUNTIF($O$206,O206)&gt;1,NOT(ISBLANK(O206)))</formula>
    </cfRule>
  </conditionalFormatting>
  <conditionalFormatting sqref="R206">
    <cfRule type="expression" priority="203" dxfId="1" stopIfTrue="1">
      <formula>AND(COUNTIF($R$206,R206)&gt;1,NOT(ISBLANK(R206)))</formula>
    </cfRule>
    <cfRule type="expression" priority="204" dxfId="1" stopIfTrue="1">
      <formula>AND(COUNTIF($R$206,R206)&gt;1,NOT(ISBLANK(R206)))</formula>
    </cfRule>
  </conditionalFormatting>
  <conditionalFormatting sqref="O207">
    <cfRule type="expression" priority="223" dxfId="1" stopIfTrue="1">
      <formula>AND(COUNTIF($O$207,O207)&gt;1,NOT(ISBLANK(O207)))</formula>
    </cfRule>
    <cfRule type="expression" priority="224" dxfId="1" stopIfTrue="1">
      <formula>AND(COUNTIF($O$207,O207)&gt;1,NOT(ISBLANK(O207)))</formula>
    </cfRule>
  </conditionalFormatting>
  <conditionalFormatting sqref="R207">
    <cfRule type="expression" priority="201" dxfId="1" stopIfTrue="1">
      <formula>AND(COUNTIF($R$207,R207)&gt;1,NOT(ISBLANK(R207)))</formula>
    </cfRule>
    <cfRule type="expression" priority="202" dxfId="1" stopIfTrue="1">
      <formula>AND(COUNTIF($R$207,R207)&gt;1,NOT(ISBLANK(R207)))</formula>
    </cfRule>
  </conditionalFormatting>
  <conditionalFormatting sqref="O208">
    <cfRule type="expression" priority="221" dxfId="1" stopIfTrue="1">
      <formula>AND(COUNTIF($O$208,O208)&gt;1,NOT(ISBLANK(O208)))</formula>
    </cfRule>
    <cfRule type="expression" priority="222" dxfId="1" stopIfTrue="1">
      <formula>AND(COUNTIF($O$208,O208)&gt;1,NOT(ISBLANK(O208)))</formula>
    </cfRule>
  </conditionalFormatting>
  <conditionalFormatting sqref="R208">
    <cfRule type="expression" priority="199" dxfId="1" stopIfTrue="1">
      <formula>AND(COUNTIF($R$208,R208)&gt;1,NOT(ISBLANK(R208)))</formula>
    </cfRule>
    <cfRule type="expression" priority="200" dxfId="1" stopIfTrue="1">
      <formula>AND(COUNTIF($R$208,R208)&gt;1,NOT(ISBLANK(R208)))</formula>
    </cfRule>
  </conditionalFormatting>
  <conditionalFormatting sqref="O209">
    <cfRule type="expression" priority="183" dxfId="1" stopIfTrue="1">
      <formula>AND(COUNTIF($O$209,O209)&gt;1,NOT(ISBLANK(O209)))</formula>
    </cfRule>
    <cfRule type="expression" priority="184" dxfId="1" stopIfTrue="1">
      <formula>AND(COUNTIF($O$209,O209)&gt;1,NOT(ISBLANK(O209)))</formula>
    </cfRule>
  </conditionalFormatting>
  <conditionalFormatting sqref="R209">
    <cfRule type="expression" priority="195" dxfId="1" stopIfTrue="1">
      <formula>AND(COUNTIF($R$209,R209)&gt;1,NOT(ISBLANK(R209)))</formula>
    </cfRule>
    <cfRule type="expression" priority="196" dxfId="1" stopIfTrue="1">
      <formula>AND(COUNTIF($R$209,R209)&gt;1,NOT(ISBLANK(R209)))</formula>
    </cfRule>
  </conditionalFormatting>
  <conditionalFormatting sqref="O212">
    <cfRule type="expression" priority="189" dxfId="1" stopIfTrue="1">
      <formula>AND(COUNTIF($O$212,O212)&gt;1,NOT(ISBLANK(O212)))</formula>
    </cfRule>
    <cfRule type="expression" priority="190" dxfId="1" stopIfTrue="1">
      <formula>AND(COUNTIF($O$212,O212)&gt;1,NOT(ISBLANK(O212)))</formula>
    </cfRule>
  </conditionalFormatting>
  <conditionalFormatting sqref="O216">
    <cfRule type="expression" priority="215" dxfId="1" stopIfTrue="1">
      <formula>AND(COUNTIF($O$216,O216)&gt;1,NOT(ISBLANK(O216)))</formula>
    </cfRule>
    <cfRule type="expression" priority="216" dxfId="1" stopIfTrue="1">
      <formula>AND(COUNTIF($O$216,O216)&gt;1,NOT(ISBLANK(O216)))</formula>
    </cfRule>
  </conditionalFormatting>
  <conditionalFormatting sqref="O222">
    <cfRule type="expression" priority="149" dxfId="1" stopIfTrue="1">
      <formula>AND(COUNTIF($O$222,O222)&gt;1,NOT(ISBLANK(O222)))</formula>
    </cfRule>
    <cfRule type="expression" priority="150" dxfId="1" stopIfTrue="1">
      <formula>AND(COUNTIF($O$222,O222)&gt;1,NOT(ISBLANK(O222)))</formula>
    </cfRule>
  </conditionalFormatting>
  <conditionalFormatting sqref="Q222">
    <cfRule type="expression" priority="89" dxfId="1" stopIfTrue="1">
      <formula>AND(COUNTIF($Q$222,Q222)&gt;1,NOT(ISBLANK(Q222)))</formula>
    </cfRule>
    <cfRule type="expression" priority="90" dxfId="1" stopIfTrue="1">
      <formula>AND(COUNTIF($Q$222,Q222)&gt;1,NOT(ISBLANK(Q222)))</formula>
    </cfRule>
  </conditionalFormatting>
  <conditionalFormatting sqref="R222">
    <cfRule type="expression" priority="87" dxfId="1" stopIfTrue="1">
      <formula>AND(COUNTIF($R$222,R222)&gt;1,NOT(ISBLANK(R222)))</formula>
    </cfRule>
    <cfRule type="expression" priority="88" dxfId="1" stopIfTrue="1">
      <formula>AND(COUNTIF($R$222,R222)&gt;1,NOT(ISBLANK(R222)))</formula>
    </cfRule>
  </conditionalFormatting>
  <conditionalFormatting sqref="O223">
    <cfRule type="expression" priority="167" dxfId="1" stopIfTrue="1">
      <formula>AND(COUNTIF($O$223,O223)&gt;1,NOT(ISBLANK(O223)))</formula>
    </cfRule>
    <cfRule type="expression" priority="168" dxfId="1" stopIfTrue="1">
      <formula>AND(COUNTIF($O$223,O223)&gt;1,NOT(ISBLANK(O223)))</formula>
    </cfRule>
  </conditionalFormatting>
  <conditionalFormatting sqref="Q223">
    <cfRule type="expression" priority="85" dxfId="1" stopIfTrue="1">
      <formula>AND(COUNTIF($Q$223,Q223)&gt;1,NOT(ISBLANK(Q223)))</formula>
    </cfRule>
    <cfRule type="expression" priority="86" dxfId="1" stopIfTrue="1">
      <formula>AND(COUNTIF($Q$223,Q223)&gt;1,NOT(ISBLANK(Q223)))</formula>
    </cfRule>
  </conditionalFormatting>
  <conditionalFormatting sqref="R223">
    <cfRule type="expression" priority="83" dxfId="1" stopIfTrue="1">
      <formula>AND(COUNTIF($R$223,R223)&gt;1,NOT(ISBLANK(R223)))</formula>
    </cfRule>
    <cfRule type="expression" priority="84" dxfId="1" stopIfTrue="1">
      <formula>AND(COUNTIF($R$223,R223)&gt;1,NOT(ISBLANK(R223)))</formula>
    </cfRule>
  </conditionalFormatting>
  <conditionalFormatting sqref="O224">
    <cfRule type="expression" priority="165" dxfId="1" stopIfTrue="1">
      <formula>AND(COUNTIF($O$224,O224)&gt;1,NOT(ISBLANK(O224)))</formula>
    </cfRule>
    <cfRule type="expression" priority="166" dxfId="1" stopIfTrue="1">
      <formula>AND(COUNTIF($O$224,O224)&gt;1,NOT(ISBLANK(O224)))</formula>
    </cfRule>
  </conditionalFormatting>
  <conditionalFormatting sqref="Q224">
    <cfRule type="expression" priority="81" dxfId="1" stopIfTrue="1">
      <formula>AND(COUNTIF($Q$224,Q224)&gt;1,NOT(ISBLANK(Q224)))</formula>
    </cfRule>
    <cfRule type="expression" priority="82" dxfId="1" stopIfTrue="1">
      <formula>AND(COUNTIF($Q$224,Q224)&gt;1,NOT(ISBLANK(Q224)))</formula>
    </cfRule>
  </conditionalFormatting>
  <conditionalFormatting sqref="R224">
    <cfRule type="expression" priority="79" dxfId="1" stopIfTrue="1">
      <formula>AND(COUNTIF($R$224,R224)&gt;1,NOT(ISBLANK(R224)))</formula>
    </cfRule>
    <cfRule type="expression" priority="80" dxfId="1" stopIfTrue="1">
      <formula>AND(COUNTIF($R$224,R224)&gt;1,NOT(ISBLANK(R224)))</formula>
    </cfRule>
  </conditionalFormatting>
  <conditionalFormatting sqref="O225">
    <cfRule type="expression" priority="163" dxfId="1" stopIfTrue="1">
      <formula>AND(COUNTIF($O$225,O225)&gt;1,NOT(ISBLANK(O225)))</formula>
    </cfRule>
    <cfRule type="expression" priority="164" dxfId="1" stopIfTrue="1">
      <formula>AND(COUNTIF($O$225,O225)&gt;1,NOT(ISBLANK(O225)))</formula>
    </cfRule>
  </conditionalFormatting>
  <conditionalFormatting sqref="R225">
    <cfRule type="expression" priority="93" dxfId="1" stopIfTrue="1">
      <formula>AND(COUNTIF($R$225,R225)&gt;1,NOT(ISBLANK(R225)))</formula>
    </cfRule>
    <cfRule type="expression" priority="94" dxfId="1" stopIfTrue="1">
      <formula>AND(COUNTIF($R$225,R225)&gt;1,NOT(ISBLANK(R225)))</formula>
    </cfRule>
  </conditionalFormatting>
  <conditionalFormatting sqref="O226">
    <cfRule type="expression" priority="9" dxfId="1" stopIfTrue="1">
      <formula>AND(COUNTIF($O$226,O226)&gt;1,NOT(ISBLANK(O226)))</formula>
    </cfRule>
    <cfRule type="expression" priority="10" dxfId="1" stopIfTrue="1">
      <formula>AND(COUNTIF($O$226,O226)&gt;1,NOT(ISBLANK(O226)))</formula>
    </cfRule>
  </conditionalFormatting>
  <conditionalFormatting sqref="R226">
    <cfRule type="expression" priority="133" dxfId="1" stopIfTrue="1">
      <formula>AND(COUNTIF($R$226,R226)&gt;1,NOT(ISBLANK(R226)))</formula>
    </cfRule>
    <cfRule type="expression" priority="134" dxfId="1" stopIfTrue="1">
      <formula>AND(COUNTIF($R$226,R226)&gt;1,NOT(ISBLANK(R226)))</formula>
    </cfRule>
  </conditionalFormatting>
  <conditionalFormatting sqref="O227">
    <cfRule type="expression" priority="171" dxfId="1" stopIfTrue="1">
      <formula>AND(COUNTIF($O$227,O227)&gt;1,NOT(ISBLANK(O227)))</formula>
    </cfRule>
    <cfRule type="expression" priority="172" dxfId="1" stopIfTrue="1">
      <formula>AND(COUNTIF($O$227,O227)&gt;1,NOT(ISBLANK(O227)))</formula>
    </cfRule>
  </conditionalFormatting>
  <conditionalFormatting sqref="Q227">
    <cfRule type="expression" priority="73" dxfId="1" stopIfTrue="1">
      <formula>AND(COUNTIF($Q$227,Q227)&gt;1,NOT(ISBLANK(Q227)))</formula>
    </cfRule>
    <cfRule type="expression" priority="74" dxfId="1" stopIfTrue="1">
      <formula>AND(COUNTIF($Q$227,Q227)&gt;1,NOT(ISBLANK(Q227)))</formula>
    </cfRule>
  </conditionalFormatting>
  <conditionalFormatting sqref="R227">
    <cfRule type="expression" priority="71" dxfId="1" stopIfTrue="1">
      <formula>AND(COUNTIF($R$227,R227)&gt;1,NOT(ISBLANK(R227)))</formula>
    </cfRule>
    <cfRule type="expression" priority="72" dxfId="1" stopIfTrue="1">
      <formula>AND(COUNTIF($R$227,R227)&gt;1,NOT(ISBLANK(R227)))</formula>
    </cfRule>
  </conditionalFormatting>
  <conditionalFormatting sqref="O228">
    <cfRule type="expression" priority="7" dxfId="1" stopIfTrue="1">
      <formula>AND(COUNTIF($O$228,O228)&gt;1,NOT(ISBLANK(O228)))</formula>
    </cfRule>
    <cfRule type="expression" priority="8" dxfId="1" stopIfTrue="1">
      <formula>AND(COUNTIF($O$228,O228)&gt;1,NOT(ISBLANK(O228)))</formula>
    </cfRule>
  </conditionalFormatting>
  <conditionalFormatting sqref="O229">
    <cfRule type="expression" priority="99" dxfId="1" stopIfTrue="1">
      <formula>AND(COUNTIF($O$229,O229)&gt;1,NOT(ISBLANK(O229)))</formula>
    </cfRule>
    <cfRule type="expression" priority="100" dxfId="1" stopIfTrue="1">
      <formula>AND(COUNTIF($O$229,O229)&gt;1,NOT(ISBLANK(O229)))</formula>
    </cfRule>
  </conditionalFormatting>
  <conditionalFormatting sqref="R229">
    <cfRule type="expression" priority="129" dxfId="1" stopIfTrue="1">
      <formula>AND(COUNTIF($R$229,R229)&gt;1,NOT(ISBLANK(R229)))</formula>
    </cfRule>
    <cfRule type="expression" priority="130" dxfId="1" stopIfTrue="1">
      <formula>AND(COUNTIF($R$229,R229)&gt;1,NOT(ISBLANK(R229)))</formula>
    </cfRule>
  </conditionalFormatting>
  <conditionalFormatting sqref="Q230">
    <cfRule type="expression" priority="69" dxfId="1" stopIfTrue="1">
      <formula>AND(COUNTIF($Q$230,Q230)&gt;1,NOT(ISBLANK(Q230)))</formula>
    </cfRule>
    <cfRule type="expression" priority="70" dxfId="1" stopIfTrue="1">
      <formula>AND(COUNTIF($Q$230,Q230)&gt;1,NOT(ISBLANK(Q230)))</formula>
    </cfRule>
  </conditionalFormatting>
  <conditionalFormatting sqref="R230">
    <cfRule type="expression" priority="67" dxfId="1" stopIfTrue="1">
      <formula>AND(COUNTIF($R$230,R230)&gt;1,NOT(ISBLANK(R230)))</formula>
    </cfRule>
    <cfRule type="expression" priority="68" dxfId="1" stopIfTrue="1">
      <formula>AND(COUNTIF($R$230,R230)&gt;1,NOT(ISBLANK(R230)))</formula>
    </cfRule>
  </conditionalFormatting>
  <conditionalFormatting sqref="O231">
    <cfRule type="expression" priority="175" dxfId="1" stopIfTrue="1">
      <formula>AND(COUNTIF($O$231,O231)&gt;1,NOT(ISBLANK(O231)))</formula>
    </cfRule>
    <cfRule type="expression" priority="176" dxfId="1" stopIfTrue="1">
      <formula>AND(COUNTIF($O$231,O231)&gt;1,NOT(ISBLANK(O231)))</formula>
    </cfRule>
  </conditionalFormatting>
  <conditionalFormatting sqref="Q231">
    <cfRule type="expression" priority="65" dxfId="1" stopIfTrue="1">
      <formula>AND(COUNTIF($Q$231,Q231)&gt;1,NOT(ISBLANK(Q231)))</formula>
    </cfRule>
    <cfRule type="expression" priority="66" dxfId="1" stopIfTrue="1">
      <formula>AND(COUNTIF($Q$231,Q231)&gt;1,NOT(ISBLANK(Q231)))</formula>
    </cfRule>
  </conditionalFormatting>
  <conditionalFormatting sqref="R231">
    <cfRule type="expression" priority="63" dxfId="1" stopIfTrue="1">
      <formula>AND(COUNTIF($R$231,R231)&gt;1,NOT(ISBLANK(R231)))</formula>
    </cfRule>
    <cfRule type="expression" priority="64" dxfId="1" stopIfTrue="1">
      <formula>AND(COUNTIF($R$231,R231)&gt;1,NOT(ISBLANK(R231)))</formula>
    </cfRule>
  </conditionalFormatting>
  <conditionalFormatting sqref="Q232">
    <cfRule type="expression" priority="61" dxfId="1" stopIfTrue="1">
      <formula>AND(COUNTIF($Q$232,Q232)&gt;1,NOT(ISBLANK(Q232)))</formula>
    </cfRule>
    <cfRule type="expression" priority="62" dxfId="1" stopIfTrue="1">
      <formula>AND(COUNTIF($Q$232,Q232)&gt;1,NOT(ISBLANK(Q232)))</formula>
    </cfRule>
  </conditionalFormatting>
  <conditionalFormatting sqref="R232">
    <cfRule type="expression" priority="59" dxfId="1" stopIfTrue="1">
      <formula>AND(COUNTIF($R$232,R232)&gt;1,NOT(ISBLANK(R232)))</formula>
    </cfRule>
    <cfRule type="expression" priority="60" dxfId="1" stopIfTrue="1">
      <formula>AND(COUNTIF($R$232,R232)&gt;1,NOT(ISBLANK(R232)))</formula>
    </cfRule>
  </conditionalFormatting>
  <conditionalFormatting sqref="O233">
    <cfRule type="expression" priority="153" dxfId="1" stopIfTrue="1">
      <formula>AND(COUNTIF($O$233,O233)&gt;1,NOT(ISBLANK(O233)))</formula>
    </cfRule>
    <cfRule type="expression" priority="154" dxfId="1" stopIfTrue="1">
      <formula>AND(COUNTIF($O$233,O233)&gt;1,NOT(ISBLANK(O233)))</formula>
    </cfRule>
  </conditionalFormatting>
  <conditionalFormatting sqref="Q233">
    <cfRule type="expression" priority="57" dxfId="1" stopIfTrue="1">
      <formula>AND(COUNTIF($Q$233,Q233)&gt;1,NOT(ISBLANK(Q233)))</formula>
    </cfRule>
    <cfRule type="expression" priority="58" dxfId="1" stopIfTrue="1">
      <formula>AND(COUNTIF($Q$233,Q233)&gt;1,NOT(ISBLANK(Q233)))</formula>
    </cfRule>
  </conditionalFormatting>
  <conditionalFormatting sqref="R233">
    <cfRule type="expression" priority="55" dxfId="1" stopIfTrue="1">
      <formula>AND(COUNTIF($R$233,R233)&gt;1,NOT(ISBLANK(R233)))</formula>
    </cfRule>
    <cfRule type="expression" priority="56" dxfId="1" stopIfTrue="1">
      <formula>AND(COUNTIF($R$233,R233)&gt;1,NOT(ISBLANK(R233)))</formula>
    </cfRule>
  </conditionalFormatting>
  <conditionalFormatting sqref="O234">
    <cfRule type="expression" priority="151" dxfId="1" stopIfTrue="1">
      <formula>AND(COUNTIF($O$234,O234)&gt;1,NOT(ISBLANK(O234)))</formula>
    </cfRule>
    <cfRule type="expression" priority="152" dxfId="1" stopIfTrue="1">
      <formula>AND(COUNTIF($O$234,O234)&gt;1,NOT(ISBLANK(O234)))</formula>
    </cfRule>
  </conditionalFormatting>
  <conditionalFormatting sqref="Q234">
    <cfRule type="expression" priority="53" dxfId="1" stopIfTrue="1">
      <formula>AND(COUNTIF($Q$234,Q234)&gt;1,NOT(ISBLANK(Q234)))</formula>
    </cfRule>
    <cfRule type="expression" priority="54" dxfId="1" stopIfTrue="1">
      <formula>AND(COUNTIF($Q$234,Q234)&gt;1,NOT(ISBLANK(Q234)))</formula>
    </cfRule>
  </conditionalFormatting>
  <conditionalFormatting sqref="R234">
    <cfRule type="expression" priority="51" dxfId="1" stopIfTrue="1">
      <formula>AND(COUNTIF($R$234,R234)&gt;1,NOT(ISBLANK(R234)))</formula>
    </cfRule>
    <cfRule type="expression" priority="52" dxfId="1" stopIfTrue="1">
      <formula>AND(COUNTIF($R$234,R234)&gt;1,NOT(ISBLANK(R234)))</formula>
    </cfRule>
  </conditionalFormatting>
  <conditionalFormatting sqref="O235">
    <cfRule type="expression" priority="95" dxfId="1" stopIfTrue="1">
      <formula>AND(COUNTIF($O$235,O235)&gt;1,NOT(ISBLANK(O235)))</formula>
    </cfRule>
    <cfRule type="expression" priority="96" dxfId="1" stopIfTrue="1">
      <formula>AND(COUNTIF($O$235,O235)&gt;1,NOT(ISBLANK(O235)))</formula>
    </cfRule>
  </conditionalFormatting>
  <conditionalFormatting sqref="Q235">
    <cfRule type="expression" priority="45" dxfId="1" stopIfTrue="1">
      <formula>AND(COUNTIF($Q$235,Q235)&gt;1,NOT(ISBLANK(Q235)))</formula>
    </cfRule>
    <cfRule type="expression" priority="46" dxfId="1" stopIfTrue="1">
      <formula>AND(COUNTIF($Q$235,Q235)&gt;1,NOT(ISBLANK(Q235)))</formula>
    </cfRule>
  </conditionalFormatting>
  <conditionalFormatting sqref="R235">
    <cfRule type="expression" priority="43" dxfId="1" stopIfTrue="1">
      <formula>AND(COUNTIF($R$235,R235)&gt;1,NOT(ISBLANK(R235)))</formula>
    </cfRule>
    <cfRule type="expression" priority="44" dxfId="1" stopIfTrue="1">
      <formula>AND(COUNTIF($R$235,R235)&gt;1,NOT(ISBLANK(R235)))</formula>
    </cfRule>
  </conditionalFormatting>
  <conditionalFormatting sqref="Q236">
    <cfRule type="expression" priority="41" dxfId="1" stopIfTrue="1">
      <formula>AND(COUNTIF($Q$236,Q236)&gt;1,NOT(ISBLANK(Q236)))</formula>
    </cfRule>
    <cfRule type="expression" priority="42" dxfId="1" stopIfTrue="1">
      <formula>AND(COUNTIF($Q$236,Q236)&gt;1,NOT(ISBLANK(Q236)))</formula>
    </cfRule>
  </conditionalFormatting>
  <conditionalFormatting sqref="R236">
    <cfRule type="expression" priority="39" dxfId="1" stopIfTrue="1">
      <formula>AND(COUNTIF($R$236,R236)&gt;1,NOT(ISBLANK(R236)))</formula>
    </cfRule>
    <cfRule type="expression" priority="40" dxfId="1" stopIfTrue="1">
      <formula>AND(COUNTIF($R$236,R236)&gt;1,NOT(ISBLANK(R236)))</formula>
    </cfRule>
  </conditionalFormatting>
  <conditionalFormatting sqref="Q237">
    <cfRule type="expression" priority="37" dxfId="1" stopIfTrue="1">
      <formula>AND(COUNTIF($Q$237,Q237)&gt;1,NOT(ISBLANK(Q237)))</formula>
    </cfRule>
    <cfRule type="expression" priority="38" dxfId="1" stopIfTrue="1">
      <formula>AND(COUNTIF($Q$237,Q237)&gt;1,NOT(ISBLANK(Q237)))</formula>
    </cfRule>
  </conditionalFormatting>
  <conditionalFormatting sqref="R237">
    <cfRule type="expression" priority="35" dxfId="1" stopIfTrue="1">
      <formula>AND(COUNTIF($R$237,R237)&gt;1,NOT(ISBLANK(R237)))</formula>
    </cfRule>
    <cfRule type="expression" priority="36" dxfId="1" stopIfTrue="1">
      <formula>AND(COUNTIF($R$237,R237)&gt;1,NOT(ISBLANK(R237)))</formula>
    </cfRule>
  </conditionalFormatting>
  <conditionalFormatting sqref="Q238">
    <cfRule type="expression" priority="33" dxfId="1" stopIfTrue="1">
      <formula>AND(COUNTIF($Q$238,Q238)&gt;1,NOT(ISBLANK(Q238)))</formula>
    </cfRule>
    <cfRule type="expression" priority="34" dxfId="1" stopIfTrue="1">
      <formula>AND(COUNTIF($Q$238,Q238)&gt;1,NOT(ISBLANK(Q238)))</formula>
    </cfRule>
  </conditionalFormatting>
  <conditionalFormatting sqref="R238">
    <cfRule type="expression" priority="31" dxfId="1" stopIfTrue="1">
      <formula>AND(COUNTIF($R$238,R238)&gt;1,NOT(ISBLANK(R238)))</formula>
    </cfRule>
    <cfRule type="expression" priority="32" dxfId="1" stopIfTrue="1">
      <formula>AND(COUNTIF($R$238,R238)&gt;1,NOT(ISBLANK(R238)))</formula>
    </cfRule>
  </conditionalFormatting>
  <conditionalFormatting sqref="R239">
    <cfRule type="expression" priority="91" dxfId="1" stopIfTrue="1">
      <formula>AND(COUNTIF($R$239,R239)&gt;1,NOT(ISBLANK(R239)))</formula>
    </cfRule>
    <cfRule type="expression" priority="92" dxfId="1" stopIfTrue="1">
      <formula>AND(COUNTIF($R$239,R239)&gt;1,NOT(ISBLANK(R239)))</formula>
    </cfRule>
  </conditionalFormatting>
  <conditionalFormatting sqref="Q240">
    <cfRule type="expression" priority="29" dxfId="1" stopIfTrue="1">
      <formula>AND(COUNTIF($Q$240,Q240)&gt;1,NOT(ISBLANK(Q240)))</formula>
    </cfRule>
    <cfRule type="expression" priority="30" dxfId="1" stopIfTrue="1">
      <formula>AND(COUNTIF($Q$240,Q240)&gt;1,NOT(ISBLANK(Q240)))</formula>
    </cfRule>
  </conditionalFormatting>
  <conditionalFormatting sqref="R240">
    <cfRule type="expression" priority="27" dxfId="1" stopIfTrue="1">
      <formula>AND(COUNTIF($R$240,R240)&gt;1,NOT(ISBLANK(R240)))</formula>
    </cfRule>
    <cfRule type="expression" priority="28" dxfId="1" stopIfTrue="1">
      <formula>AND(COUNTIF($R$240,R240)&gt;1,NOT(ISBLANK(R240)))</formula>
    </cfRule>
  </conditionalFormatting>
  <conditionalFormatting sqref="Q241">
    <cfRule type="expression" priority="25" dxfId="1" stopIfTrue="1">
      <formula>AND(COUNTIF($Q$241,Q241)&gt;1,NOT(ISBLANK(Q241)))</formula>
    </cfRule>
    <cfRule type="expression" priority="26" dxfId="1" stopIfTrue="1">
      <formula>AND(COUNTIF($Q$241,Q241)&gt;1,NOT(ISBLANK(Q241)))</formula>
    </cfRule>
  </conditionalFormatting>
  <conditionalFormatting sqref="R241">
    <cfRule type="expression" priority="23" dxfId="1" stopIfTrue="1">
      <formula>AND(COUNTIF($R$241,R241)&gt;1,NOT(ISBLANK(R241)))</formula>
    </cfRule>
    <cfRule type="expression" priority="24" dxfId="1" stopIfTrue="1">
      <formula>AND(COUNTIF($R$241,R241)&gt;1,NOT(ISBLANK(R241)))</formula>
    </cfRule>
  </conditionalFormatting>
  <conditionalFormatting sqref="O242">
    <cfRule type="expression" priority="157" dxfId="1" stopIfTrue="1">
      <formula>AND(COUNTIF($O$242,O242)&gt;1,NOT(ISBLANK(O242)))</formula>
    </cfRule>
    <cfRule type="expression" priority="158" dxfId="1" stopIfTrue="1">
      <formula>AND(COUNTIF($O$242,O242)&gt;1,NOT(ISBLANK(O242)))</formula>
    </cfRule>
  </conditionalFormatting>
  <conditionalFormatting sqref="Q242">
    <cfRule type="expression" priority="13" dxfId="1" stopIfTrue="1">
      <formula>AND(COUNTIF($Q$242,Q242)&gt;1,NOT(ISBLANK(Q242)))</formula>
    </cfRule>
    <cfRule type="expression" priority="14" dxfId="1" stopIfTrue="1">
      <formula>AND(COUNTIF($Q$242,Q242)&gt;1,NOT(ISBLANK(Q242)))</formula>
    </cfRule>
  </conditionalFormatting>
  <conditionalFormatting sqref="R242">
    <cfRule type="expression" priority="11" dxfId="1" stopIfTrue="1">
      <formula>AND(COUNTIF($R$242,R242)&gt;1,NOT(ISBLANK(R242)))</formula>
    </cfRule>
    <cfRule type="expression" priority="12" dxfId="1" stopIfTrue="1">
      <formula>AND(COUNTIF($R$242,R242)&gt;1,NOT(ISBLANK(R242)))</formula>
    </cfRule>
  </conditionalFormatting>
  <dataValidations count="1">
    <dataValidation type="list" allowBlank="1" showInputMessage="1" showErrorMessage="1" sqref="B64 B83 B84 B86 B87 B89 B90 B99 B103 B111 B112 B113 B122 B226 B227 B229 B238 F241 B242 B65:B78 B107:B109 B115:B116 B123:B124 B235:B236 B239:B240">
      <formula1>项目类型</formula1>
    </dataValidation>
  </dataValidations>
  <printOptions horizontalCentered="1"/>
  <pageMargins left="0.39" right="0.39" top="0.59" bottom="0.39" header="0" footer="0"/>
  <pageSetup fitToHeight="0" fitToWidth="1" horizontalDpi="600" verticalDpi="600" orientation="landscape" paperSize="9" scale="45"/>
</worksheet>
</file>

<file path=xl/worksheets/sheet2.xml><?xml version="1.0" encoding="utf-8"?>
<worksheet xmlns="http://schemas.openxmlformats.org/spreadsheetml/2006/main" xmlns:r="http://schemas.openxmlformats.org/officeDocument/2006/relationships">
  <sheetPr>
    <pageSetUpPr fitToPage="1"/>
  </sheetPr>
  <dimension ref="A1:W175"/>
  <sheetViews>
    <sheetView showZeros="0" zoomScale="115" zoomScaleNormal="115" workbookViewId="0" topLeftCell="A1">
      <pane ySplit="6" topLeftCell="A151" activePane="bottomLeft" state="frozen"/>
      <selection pane="bottomLeft" activeCell="A152" sqref="A152:IV152"/>
    </sheetView>
  </sheetViews>
  <sheetFormatPr defaultColWidth="9.00390625" defaultRowHeight="15"/>
  <cols>
    <col min="1" max="1" width="5.140625" style="35" customWidth="1"/>
    <col min="2" max="2" width="7.7109375" style="35" customWidth="1"/>
    <col min="3" max="3" width="10.140625" style="35" customWidth="1"/>
    <col min="4" max="4" width="14.8515625" style="35" customWidth="1"/>
    <col min="5" max="5" width="12.7109375" style="35" customWidth="1"/>
    <col min="6" max="6" width="11.140625" style="35" customWidth="1"/>
    <col min="7" max="7" width="9.7109375" style="35" customWidth="1"/>
    <col min="8" max="9" width="7.7109375" style="35" customWidth="1"/>
    <col min="10" max="10" width="8.8515625" style="35" customWidth="1"/>
    <col min="11" max="11" width="8.7109375" style="35" customWidth="1"/>
    <col min="12" max="12" width="7.7109375" style="35" customWidth="1"/>
    <col min="13" max="13" width="13.7109375" style="35" customWidth="1"/>
    <col min="14" max="14" width="8.8515625" style="35" customWidth="1"/>
    <col min="15" max="15" width="10.7109375" style="35" customWidth="1"/>
    <col min="16" max="16" width="17.00390625" style="35" customWidth="1"/>
    <col min="17" max="17" width="9.7109375" style="35" customWidth="1"/>
    <col min="18" max="21" width="7.7109375" style="35" customWidth="1"/>
    <col min="22" max="22" width="8.00390625" style="35" customWidth="1"/>
    <col min="23" max="23" width="7.7109375" style="35" customWidth="1"/>
    <col min="24" max="16384" width="9.00390625" style="35" customWidth="1"/>
  </cols>
  <sheetData>
    <row r="1" spans="1:2" ht="20.25">
      <c r="A1" s="36" t="s">
        <v>1007</v>
      </c>
      <c r="B1" s="36"/>
    </row>
    <row r="2" spans="1:23" ht="27">
      <c r="A2" s="37" t="s">
        <v>1008</v>
      </c>
      <c r="B2" s="37"/>
      <c r="C2" s="37"/>
      <c r="D2" s="37"/>
      <c r="E2" s="37"/>
      <c r="F2" s="37"/>
      <c r="G2" s="37"/>
      <c r="H2" s="37"/>
      <c r="I2" s="37"/>
      <c r="J2" s="37"/>
      <c r="K2" s="37"/>
      <c r="L2" s="37"/>
      <c r="M2" s="37"/>
      <c r="N2" s="37"/>
      <c r="O2" s="37"/>
      <c r="P2" s="37"/>
      <c r="Q2" s="37"/>
      <c r="R2" s="37"/>
      <c r="S2" s="37"/>
      <c r="T2" s="37"/>
      <c r="U2" s="37"/>
      <c r="V2" s="37"/>
      <c r="W2" s="37"/>
    </row>
    <row r="3" spans="1:23" ht="14.25">
      <c r="A3" s="38" t="s">
        <v>1009</v>
      </c>
      <c r="B3" s="38"/>
      <c r="C3" s="38"/>
      <c r="D3" s="38"/>
      <c r="E3" s="38"/>
      <c r="F3" s="38"/>
      <c r="G3" s="38"/>
      <c r="H3" s="38"/>
      <c r="I3" s="38" t="s">
        <v>1010</v>
      </c>
      <c r="J3" s="38"/>
      <c r="K3" s="38"/>
      <c r="L3" s="38"/>
      <c r="M3" s="38"/>
      <c r="N3" s="38"/>
      <c r="O3" s="38"/>
      <c r="P3" s="38"/>
      <c r="Q3" s="38" t="s">
        <v>1011</v>
      </c>
      <c r="R3" s="38"/>
      <c r="S3" s="67"/>
      <c r="T3" s="68" t="s">
        <v>1012</v>
      </c>
      <c r="U3" s="68"/>
      <c r="V3" s="68"/>
      <c r="W3" s="68"/>
    </row>
    <row r="4" spans="1:23" s="21" customFormat="1" ht="12">
      <c r="A4" s="39" t="s">
        <v>2</v>
      </c>
      <c r="B4" s="39" t="s">
        <v>3</v>
      </c>
      <c r="C4" s="39" t="s">
        <v>4</v>
      </c>
      <c r="D4" s="39" t="s">
        <v>5</v>
      </c>
      <c r="E4" s="39" t="s">
        <v>6</v>
      </c>
      <c r="F4" s="39" t="s">
        <v>7</v>
      </c>
      <c r="G4" s="39" t="s">
        <v>8</v>
      </c>
      <c r="H4" s="40" t="s">
        <v>1013</v>
      </c>
      <c r="I4" s="40"/>
      <c r="J4" s="39" t="s">
        <v>13</v>
      </c>
      <c r="K4" s="56" t="s">
        <v>14</v>
      </c>
      <c r="L4" s="57"/>
      <c r="M4" s="57"/>
      <c r="N4" s="57"/>
      <c r="O4" s="57"/>
      <c r="P4" s="57"/>
      <c r="Q4" s="57"/>
      <c r="R4" s="56" t="s">
        <v>15</v>
      </c>
      <c r="S4" s="57"/>
      <c r="T4" s="57"/>
      <c r="U4" s="69"/>
      <c r="V4" s="39" t="s">
        <v>16</v>
      </c>
      <c r="W4" s="39" t="s">
        <v>17</v>
      </c>
    </row>
    <row r="5" spans="1:23" s="21" customFormat="1" ht="36">
      <c r="A5" s="41"/>
      <c r="B5" s="41"/>
      <c r="C5" s="41"/>
      <c r="D5" s="41"/>
      <c r="E5" s="41"/>
      <c r="F5" s="41"/>
      <c r="G5" s="41"/>
      <c r="H5" s="40" t="s">
        <v>1014</v>
      </c>
      <c r="I5" s="40" t="s">
        <v>1015</v>
      </c>
      <c r="J5" s="41"/>
      <c r="K5" s="40" t="s">
        <v>18</v>
      </c>
      <c r="L5" s="40" t="s">
        <v>19</v>
      </c>
      <c r="M5" s="40" t="s">
        <v>20</v>
      </c>
      <c r="N5" s="40" t="s">
        <v>21</v>
      </c>
      <c r="O5" s="40" t="s">
        <v>22</v>
      </c>
      <c r="P5" s="40" t="s">
        <v>23</v>
      </c>
      <c r="Q5" s="40" t="s">
        <v>24</v>
      </c>
      <c r="R5" s="40" t="s">
        <v>25</v>
      </c>
      <c r="S5" s="40" t="s">
        <v>26</v>
      </c>
      <c r="T5" s="40" t="s">
        <v>27</v>
      </c>
      <c r="U5" s="40" t="s">
        <v>28</v>
      </c>
      <c r="V5" s="41"/>
      <c r="W5" s="41"/>
    </row>
    <row r="6" spans="1:23" s="21" customFormat="1" ht="12">
      <c r="A6" s="42" t="s">
        <v>29</v>
      </c>
      <c r="B6" s="41" t="s">
        <v>30</v>
      </c>
      <c r="C6" s="41" t="s">
        <v>31</v>
      </c>
      <c r="D6" s="41" t="s">
        <v>32</v>
      </c>
      <c r="E6" s="41" t="s">
        <v>33</v>
      </c>
      <c r="F6" s="41" t="s">
        <v>34</v>
      </c>
      <c r="G6" s="41" t="s">
        <v>35</v>
      </c>
      <c r="H6" s="40" t="s">
        <v>36</v>
      </c>
      <c r="I6" s="40" t="s">
        <v>37</v>
      </c>
      <c r="J6" s="41" t="s">
        <v>38</v>
      </c>
      <c r="K6" s="40" t="s">
        <v>39</v>
      </c>
      <c r="L6" s="40" t="s">
        <v>40</v>
      </c>
      <c r="M6" s="40" t="s">
        <v>41</v>
      </c>
      <c r="N6" s="40" t="s">
        <v>42</v>
      </c>
      <c r="O6" s="40" t="s">
        <v>43</v>
      </c>
      <c r="P6" s="40" t="s">
        <v>44</v>
      </c>
      <c r="Q6" s="40" t="s">
        <v>45</v>
      </c>
      <c r="R6" s="40" t="s">
        <v>46</v>
      </c>
      <c r="S6" s="40" t="s">
        <v>47</v>
      </c>
      <c r="T6" s="40" t="s">
        <v>48</v>
      </c>
      <c r="U6" s="40" t="s">
        <v>49</v>
      </c>
      <c r="V6" s="41" t="s">
        <v>50</v>
      </c>
      <c r="W6" s="41" t="s">
        <v>51</v>
      </c>
    </row>
    <row r="7" spans="1:23" s="21" customFormat="1" ht="42">
      <c r="A7" s="43">
        <v>1</v>
      </c>
      <c r="B7" s="44" t="s">
        <v>1016</v>
      </c>
      <c r="C7" s="44"/>
      <c r="D7" s="44"/>
      <c r="E7" s="44"/>
      <c r="F7" s="44"/>
      <c r="G7" s="44"/>
      <c r="H7" s="44"/>
      <c r="I7" s="44"/>
      <c r="J7" s="58">
        <f>SUM(J8:J172)</f>
        <v>132938.93180000002</v>
      </c>
      <c r="K7" s="58">
        <f>SUM(K8:K172)</f>
        <v>67439.63</v>
      </c>
      <c r="L7" s="58">
        <f>SUM(L8:L172)</f>
        <v>0</v>
      </c>
      <c r="M7" s="58">
        <f>SUM(M8:M172)</f>
        <v>0</v>
      </c>
      <c r="N7" s="58">
        <f>SUM(N8:N172)</f>
        <v>41300.9318</v>
      </c>
      <c r="O7" s="58"/>
      <c r="P7" s="58"/>
      <c r="Q7" s="58">
        <f aca="true" t="shared" si="0" ref="Q7:V7">SUM(Q8:Q172)</f>
        <v>20102</v>
      </c>
      <c r="R7" s="58">
        <f t="shared" si="0"/>
        <v>3000</v>
      </c>
      <c r="S7" s="58">
        <f t="shared" si="0"/>
        <v>0</v>
      </c>
      <c r="T7" s="58">
        <f t="shared" si="0"/>
        <v>774</v>
      </c>
      <c r="U7" s="58">
        <f t="shared" si="0"/>
        <v>322.37</v>
      </c>
      <c r="V7" s="58">
        <f t="shared" si="0"/>
        <v>8904</v>
      </c>
      <c r="W7" s="44"/>
    </row>
    <row r="8" spans="1:23" s="22" customFormat="1" ht="42">
      <c r="A8" s="44">
        <v>1</v>
      </c>
      <c r="B8" s="44" t="s">
        <v>1017</v>
      </c>
      <c r="C8" s="44" t="s">
        <v>1018</v>
      </c>
      <c r="D8" s="44" t="s">
        <v>1019</v>
      </c>
      <c r="E8" s="44" t="s">
        <v>1020</v>
      </c>
      <c r="F8" s="44" t="s">
        <v>1021</v>
      </c>
      <c r="G8" s="44" t="s">
        <v>1022</v>
      </c>
      <c r="H8" s="44" t="s">
        <v>1023</v>
      </c>
      <c r="I8" s="44" t="s">
        <v>1024</v>
      </c>
      <c r="J8" s="44">
        <v>23</v>
      </c>
      <c r="K8" s="44"/>
      <c r="L8" s="44"/>
      <c r="M8" s="44"/>
      <c r="N8" s="44">
        <v>23</v>
      </c>
      <c r="O8" s="44" t="s">
        <v>1025</v>
      </c>
      <c r="P8" s="44" t="s">
        <v>1026</v>
      </c>
      <c r="Q8" s="44"/>
      <c r="R8" s="44"/>
      <c r="S8" s="44"/>
      <c r="T8" s="44"/>
      <c r="U8" s="44"/>
      <c r="V8" s="44"/>
      <c r="W8" s="44"/>
    </row>
    <row r="9" spans="1:23" s="23" customFormat="1" ht="42">
      <c r="A9" s="44">
        <v>2</v>
      </c>
      <c r="B9" s="44" t="s">
        <v>1027</v>
      </c>
      <c r="C9" s="44" t="s">
        <v>1028</v>
      </c>
      <c r="D9" s="44" t="s">
        <v>1029</v>
      </c>
      <c r="E9" s="44" t="s">
        <v>1030</v>
      </c>
      <c r="F9" s="44" t="s">
        <v>455</v>
      </c>
      <c r="G9" s="44" t="s">
        <v>1031</v>
      </c>
      <c r="H9" s="44" t="s">
        <v>1032</v>
      </c>
      <c r="I9" s="44" t="s">
        <v>1033</v>
      </c>
      <c r="J9" s="44">
        <v>200</v>
      </c>
      <c r="K9" s="44"/>
      <c r="L9" s="44"/>
      <c r="M9" s="44"/>
      <c r="N9" s="44">
        <v>200</v>
      </c>
      <c r="O9" s="44" t="s">
        <v>1034</v>
      </c>
      <c r="P9" s="44" t="s">
        <v>1035</v>
      </c>
      <c r="Q9" s="44"/>
      <c r="R9" s="44"/>
      <c r="S9" s="44"/>
      <c r="T9" s="44"/>
      <c r="U9" s="44"/>
      <c r="V9" s="44"/>
      <c r="W9" s="44"/>
    </row>
    <row r="10" spans="1:23" s="24" customFormat="1" ht="52.5">
      <c r="A10" s="44">
        <v>3</v>
      </c>
      <c r="B10" s="44" t="s">
        <v>1036</v>
      </c>
      <c r="C10" s="44" t="s">
        <v>1037</v>
      </c>
      <c r="D10" s="44" t="s">
        <v>1038</v>
      </c>
      <c r="E10" s="44" t="s">
        <v>1039</v>
      </c>
      <c r="F10" s="44" t="s">
        <v>1040</v>
      </c>
      <c r="G10" s="44" t="s">
        <v>1041</v>
      </c>
      <c r="H10" s="44" t="s">
        <v>1042</v>
      </c>
      <c r="I10" s="44" t="s">
        <v>1043</v>
      </c>
      <c r="J10" s="44">
        <v>17.5668</v>
      </c>
      <c r="K10" s="44">
        <v>14.63</v>
      </c>
      <c r="L10" s="44" t="s">
        <v>1044</v>
      </c>
      <c r="M10" s="44" t="s">
        <v>1045</v>
      </c>
      <c r="N10" s="44">
        <v>2.9368</v>
      </c>
      <c r="O10" s="44" t="s">
        <v>832</v>
      </c>
      <c r="P10" s="44" t="s">
        <v>1046</v>
      </c>
      <c r="Q10" s="44"/>
      <c r="R10" s="44"/>
      <c r="S10" s="44"/>
      <c r="T10" s="44"/>
      <c r="U10" s="44"/>
      <c r="V10" s="44"/>
      <c r="W10" s="44"/>
    </row>
    <row r="11" spans="1:23" s="24" customFormat="1" ht="52.5">
      <c r="A11" s="44">
        <v>4</v>
      </c>
      <c r="B11" s="44" t="s">
        <v>1036</v>
      </c>
      <c r="C11" s="44" t="s">
        <v>1047</v>
      </c>
      <c r="D11" s="44" t="s">
        <v>1048</v>
      </c>
      <c r="E11" s="44" t="s">
        <v>1049</v>
      </c>
      <c r="F11" s="44" t="s">
        <v>1050</v>
      </c>
      <c r="G11" s="44" t="s">
        <v>1041</v>
      </c>
      <c r="H11" s="44" t="s">
        <v>1042</v>
      </c>
      <c r="I11" s="44" t="s">
        <v>1043</v>
      </c>
      <c r="J11" s="44">
        <v>250</v>
      </c>
      <c r="K11" s="44">
        <v>250</v>
      </c>
      <c r="L11" s="44" t="s">
        <v>1044</v>
      </c>
      <c r="M11" s="44" t="s">
        <v>1045</v>
      </c>
      <c r="N11" s="44"/>
      <c r="O11" s="44"/>
      <c r="P11" s="44"/>
      <c r="Q11" s="44"/>
      <c r="R11" s="44"/>
      <c r="S11" s="44"/>
      <c r="T11" s="44"/>
      <c r="U11" s="44"/>
      <c r="V11" s="44"/>
      <c r="W11" s="44"/>
    </row>
    <row r="12" spans="1:23" s="24" customFormat="1" ht="42">
      <c r="A12" s="44">
        <v>5</v>
      </c>
      <c r="B12" s="44" t="s">
        <v>1036</v>
      </c>
      <c r="C12" s="44" t="s">
        <v>1051</v>
      </c>
      <c r="D12" s="44" t="s">
        <v>1052</v>
      </c>
      <c r="E12" s="44" t="s">
        <v>1052</v>
      </c>
      <c r="F12" s="44" t="s">
        <v>1053</v>
      </c>
      <c r="G12" s="44" t="s">
        <v>1041</v>
      </c>
      <c r="H12" s="44" t="s">
        <v>1042</v>
      </c>
      <c r="I12" s="44" t="s">
        <v>1043</v>
      </c>
      <c r="J12" s="44">
        <v>15</v>
      </c>
      <c r="K12" s="44"/>
      <c r="L12" s="44"/>
      <c r="M12" s="44"/>
      <c r="N12" s="44">
        <v>15</v>
      </c>
      <c r="O12" s="44" t="s">
        <v>1054</v>
      </c>
      <c r="P12" s="44" t="s">
        <v>1055</v>
      </c>
      <c r="Q12" s="44"/>
      <c r="R12" s="44"/>
      <c r="S12" s="44"/>
      <c r="T12" s="44"/>
      <c r="U12" s="44"/>
      <c r="V12" s="44"/>
      <c r="W12" s="44" t="s">
        <v>1056</v>
      </c>
    </row>
    <row r="13" spans="1:23" s="24" customFormat="1" ht="42">
      <c r="A13" s="44">
        <v>6</v>
      </c>
      <c r="B13" s="44" t="s">
        <v>1036</v>
      </c>
      <c r="C13" s="44" t="s">
        <v>1057</v>
      </c>
      <c r="D13" s="44" t="s">
        <v>1058</v>
      </c>
      <c r="E13" s="44" t="s">
        <v>1059</v>
      </c>
      <c r="F13" s="44" t="s">
        <v>240</v>
      </c>
      <c r="G13" s="44" t="s">
        <v>1041</v>
      </c>
      <c r="H13" s="44" t="s">
        <v>1042</v>
      </c>
      <c r="I13" s="44" t="s">
        <v>1043</v>
      </c>
      <c r="J13" s="44">
        <v>15</v>
      </c>
      <c r="K13" s="44"/>
      <c r="L13" s="44"/>
      <c r="M13" s="44"/>
      <c r="N13" s="44">
        <v>15</v>
      </c>
      <c r="O13" s="44" t="s">
        <v>1054</v>
      </c>
      <c r="P13" s="44" t="s">
        <v>1060</v>
      </c>
      <c r="Q13" s="44"/>
      <c r="R13" s="44"/>
      <c r="S13" s="44"/>
      <c r="T13" s="44"/>
      <c r="U13" s="44"/>
      <c r="V13" s="44"/>
      <c r="W13" s="44" t="s">
        <v>1056</v>
      </c>
    </row>
    <row r="14" spans="1:23" s="23" customFormat="1" ht="42">
      <c r="A14" s="44">
        <v>7</v>
      </c>
      <c r="B14" s="44" t="s">
        <v>1061</v>
      </c>
      <c r="C14" s="44" t="s">
        <v>1062</v>
      </c>
      <c r="D14" s="44" t="s">
        <v>1063</v>
      </c>
      <c r="E14" s="44" t="s">
        <v>1064</v>
      </c>
      <c r="F14" s="44" t="s">
        <v>217</v>
      </c>
      <c r="G14" s="44" t="s">
        <v>1065</v>
      </c>
      <c r="H14" s="44" t="s">
        <v>476</v>
      </c>
      <c r="I14" s="44" t="s">
        <v>477</v>
      </c>
      <c r="J14" s="44">
        <v>1170</v>
      </c>
      <c r="K14" s="44">
        <v>1170</v>
      </c>
      <c r="L14" s="44" t="s">
        <v>1066</v>
      </c>
      <c r="M14" s="44" t="s">
        <v>1067</v>
      </c>
      <c r="N14" s="59"/>
      <c r="O14" s="59"/>
      <c r="P14" s="59"/>
      <c r="Q14" s="44"/>
      <c r="R14" s="44"/>
      <c r="S14" s="44"/>
      <c r="T14" s="44"/>
      <c r="U14" s="44"/>
      <c r="V14" s="44">
        <v>692</v>
      </c>
      <c r="W14" s="44"/>
    </row>
    <row r="15" spans="1:23" s="21" customFormat="1" ht="42">
      <c r="A15" s="44">
        <v>8</v>
      </c>
      <c r="B15" s="44" t="s">
        <v>1061</v>
      </c>
      <c r="C15" s="44" t="s">
        <v>1068</v>
      </c>
      <c r="D15" s="44" t="s">
        <v>1069</v>
      </c>
      <c r="E15" s="44" t="s">
        <v>1070</v>
      </c>
      <c r="F15" s="44" t="s">
        <v>217</v>
      </c>
      <c r="G15" s="44" t="s">
        <v>1071</v>
      </c>
      <c r="H15" s="44" t="s">
        <v>476</v>
      </c>
      <c r="I15" s="44" t="s">
        <v>477</v>
      </c>
      <c r="J15" s="44">
        <v>7</v>
      </c>
      <c r="K15" s="44">
        <v>7</v>
      </c>
      <c r="L15" s="44" t="s">
        <v>1066</v>
      </c>
      <c r="M15" s="44" t="s">
        <v>1067</v>
      </c>
      <c r="N15" s="44"/>
      <c r="O15" s="44"/>
      <c r="P15" s="44"/>
      <c r="Q15" s="44"/>
      <c r="R15" s="44"/>
      <c r="S15" s="44"/>
      <c r="T15" s="44"/>
      <c r="U15" s="44"/>
      <c r="V15" s="44"/>
      <c r="W15" s="44"/>
    </row>
    <row r="16" spans="1:23" s="21" customFormat="1" ht="52.5">
      <c r="A16" s="44">
        <v>9</v>
      </c>
      <c r="B16" s="44" t="s">
        <v>1027</v>
      </c>
      <c r="C16" s="44" t="s">
        <v>1072</v>
      </c>
      <c r="D16" s="44" t="s">
        <v>1073</v>
      </c>
      <c r="E16" s="44" t="s">
        <v>1074</v>
      </c>
      <c r="F16" s="44" t="s">
        <v>1075</v>
      </c>
      <c r="G16" s="44" t="s">
        <v>1065</v>
      </c>
      <c r="H16" s="43" t="s">
        <v>476</v>
      </c>
      <c r="I16" s="44" t="s">
        <v>477</v>
      </c>
      <c r="J16" s="44">
        <v>80</v>
      </c>
      <c r="K16" s="44">
        <v>80</v>
      </c>
      <c r="L16" s="44" t="s">
        <v>183</v>
      </c>
      <c r="M16" s="44" t="s">
        <v>1076</v>
      </c>
      <c r="N16" s="44"/>
      <c r="O16" s="44"/>
      <c r="P16" s="44"/>
      <c r="Q16" s="44"/>
      <c r="R16" s="44"/>
      <c r="S16" s="44"/>
      <c r="T16" s="44"/>
      <c r="U16" s="44"/>
      <c r="V16" s="44"/>
      <c r="W16" s="44"/>
    </row>
    <row r="17" spans="1:23" s="21" customFormat="1" ht="52.5">
      <c r="A17" s="44">
        <v>10</v>
      </c>
      <c r="B17" s="44" t="s">
        <v>1027</v>
      </c>
      <c r="C17" s="44" t="s">
        <v>1077</v>
      </c>
      <c r="D17" s="44" t="s">
        <v>1073</v>
      </c>
      <c r="E17" s="44" t="s">
        <v>1074</v>
      </c>
      <c r="F17" s="44" t="s">
        <v>1075</v>
      </c>
      <c r="G17" s="44" t="s">
        <v>1065</v>
      </c>
      <c r="H17" s="43" t="s">
        <v>476</v>
      </c>
      <c r="I17" s="44" t="s">
        <v>477</v>
      </c>
      <c r="J17" s="44">
        <v>100</v>
      </c>
      <c r="K17" s="44">
        <v>100</v>
      </c>
      <c r="L17" s="44" t="s">
        <v>1066</v>
      </c>
      <c r="M17" s="44" t="s">
        <v>1067</v>
      </c>
      <c r="N17" s="44"/>
      <c r="O17" s="44"/>
      <c r="P17" s="44"/>
      <c r="Q17" s="44"/>
      <c r="R17" s="44"/>
      <c r="S17" s="44"/>
      <c r="T17" s="44"/>
      <c r="U17" s="44"/>
      <c r="V17" s="44"/>
      <c r="W17" s="44"/>
    </row>
    <row r="18" spans="1:23" s="21" customFormat="1" ht="21">
      <c r="A18" s="44">
        <v>11</v>
      </c>
      <c r="B18" s="44" t="s">
        <v>1027</v>
      </c>
      <c r="C18" s="44" t="s">
        <v>1078</v>
      </c>
      <c r="D18" s="44" t="s">
        <v>1079</v>
      </c>
      <c r="E18" s="44" t="s">
        <v>1080</v>
      </c>
      <c r="F18" s="44" t="s">
        <v>1081</v>
      </c>
      <c r="G18" s="44" t="s">
        <v>1082</v>
      </c>
      <c r="H18" s="43" t="s">
        <v>476</v>
      </c>
      <c r="I18" s="44" t="s">
        <v>477</v>
      </c>
      <c r="J18" s="44">
        <v>20</v>
      </c>
      <c r="K18" s="44">
        <v>20</v>
      </c>
      <c r="L18" s="44"/>
      <c r="M18" s="44"/>
      <c r="N18" s="44"/>
      <c r="O18" s="44"/>
      <c r="P18" s="44"/>
      <c r="Q18" s="44"/>
      <c r="R18" s="44"/>
      <c r="S18" s="44"/>
      <c r="T18" s="44"/>
      <c r="U18" s="44"/>
      <c r="V18" s="44"/>
      <c r="W18" s="44"/>
    </row>
    <row r="19" spans="1:23" s="21" customFormat="1" ht="63">
      <c r="A19" s="44">
        <v>12</v>
      </c>
      <c r="B19" s="44" t="s">
        <v>1061</v>
      </c>
      <c r="C19" s="44" t="s">
        <v>1083</v>
      </c>
      <c r="D19" s="44" t="s">
        <v>1084</v>
      </c>
      <c r="E19" s="44" t="s">
        <v>1085</v>
      </c>
      <c r="F19" s="45" t="s">
        <v>1086</v>
      </c>
      <c r="G19" s="44" t="s">
        <v>1065</v>
      </c>
      <c r="H19" s="43" t="s">
        <v>476</v>
      </c>
      <c r="I19" s="44" t="s">
        <v>477</v>
      </c>
      <c r="J19" s="44">
        <v>380</v>
      </c>
      <c r="K19" s="44">
        <v>230</v>
      </c>
      <c r="L19" s="44"/>
      <c r="M19" s="44"/>
      <c r="N19" s="44">
        <v>150</v>
      </c>
      <c r="O19" s="44" t="s">
        <v>1087</v>
      </c>
      <c r="P19" s="44" t="s">
        <v>1088</v>
      </c>
      <c r="Q19" s="44"/>
      <c r="R19" s="44"/>
      <c r="S19" s="44"/>
      <c r="T19" s="44"/>
      <c r="U19" s="44"/>
      <c r="V19" s="44">
        <v>380</v>
      </c>
      <c r="W19" s="44" t="s">
        <v>1089</v>
      </c>
    </row>
    <row r="20" spans="1:23" s="21" customFormat="1" ht="31.5">
      <c r="A20" s="44">
        <v>13</v>
      </c>
      <c r="B20" s="44" t="s">
        <v>1061</v>
      </c>
      <c r="C20" s="44" t="s">
        <v>1090</v>
      </c>
      <c r="D20" s="44" t="s">
        <v>1091</v>
      </c>
      <c r="E20" s="44" t="s">
        <v>1092</v>
      </c>
      <c r="F20" s="44" t="s">
        <v>217</v>
      </c>
      <c r="G20" s="44" t="s">
        <v>1093</v>
      </c>
      <c r="H20" s="44" t="s">
        <v>476</v>
      </c>
      <c r="I20" s="44" t="s">
        <v>477</v>
      </c>
      <c r="J20" s="44">
        <v>600</v>
      </c>
      <c r="K20" s="44">
        <v>300</v>
      </c>
      <c r="L20" s="44"/>
      <c r="M20" s="44"/>
      <c r="N20" s="44">
        <v>300</v>
      </c>
      <c r="O20" s="44"/>
      <c r="P20" s="44"/>
      <c r="Q20" s="44"/>
      <c r="R20" s="44"/>
      <c r="S20" s="44"/>
      <c r="T20" s="44"/>
      <c r="U20" s="44"/>
      <c r="V20" s="44"/>
      <c r="W20" s="44"/>
    </row>
    <row r="21" spans="1:23" s="21" customFormat="1" ht="52.5">
      <c r="A21" s="44">
        <v>14</v>
      </c>
      <c r="B21" s="44" t="s">
        <v>1061</v>
      </c>
      <c r="C21" s="44" t="s">
        <v>1094</v>
      </c>
      <c r="D21" s="44" t="s">
        <v>1095</v>
      </c>
      <c r="E21" s="44" t="s">
        <v>1092</v>
      </c>
      <c r="F21" s="44" t="s">
        <v>217</v>
      </c>
      <c r="G21" s="44" t="s">
        <v>1093</v>
      </c>
      <c r="H21" s="44" t="s">
        <v>476</v>
      </c>
      <c r="I21" s="44" t="s">
        <v>477</v>
      </c>
      <c r="J21" s="44">
        <v>400</v>
      </c>
      <c r="K21" s="44"/>
      <c r="L21" s="44"/>
      <c r="M21" s="44"/>
      <c r="N21" s="44">
        <v>400</v>
      </c>
      <c r="O21" s="44" t="s">
        <v>1087</v>
      </c>
      <c r="P21" s="44" t="s">
        <v>1088</v>
      </c>
      <c r="Q21" s="44"/>
      <c r="R21" s="44"/>
      <c r="S21" s="44"/>
      <c r="T21" s="44"/>
      <c r="U21" s="44"/>
      <c r="V21" s="44"/>
      <c r="W21" s="44"/>
    </row>
    <row r="22" spans="1:23" s="21" customFormat="1" ht="52.5">
      <c r="A22" s="44">
        <v>15</v>
      </c>
      <c r="B22" s="44" t="s">
        <v>1061</v>
      </c>
      <c r="C22" s="44" t="s">
        <v>1096</v>
      </c>
      <c r="D22" s="44" t="s">
        <v>1097</v>
      </c>
      <c r="E22" s="44" t="s">
        <v>1064</v>
      </c>
      <c r="F22" s="44" t="s">
        <v>217</v>
      </c>
      <c r="G22" s="44" t="s">
        <v>1065</v>
      </c>
      <c r="H22" s="44" t="s">
        <v>476</v>
      </c>
      <c r="I22" s="44" t="s">
        <v>477</v>
      </c>
      <c r="J22" s="44">
        <v>374</v>
      </c>
      <c r="K22" s="44"/>
      <c r="L22" s="44"/>
      <c r="M22" s="44"/>
      <c r="N22" s="44">
        <v>374</v>
      </c>
      <c r="O22" s="44" t="s">
        <v>1087</v>
      </c>
      <c r="P22" s="44" t="s">
        <v>1088</v>
      </c>
      <c r="Q22" s="44"/>
      <c r="R22" s="44"/>
      <c r="S22" s="44"/>
      <c r="T22" s="44"/>
      <c r="U22" s="44"/>
      <c r="V22" s="44">
        <v>374</v>
      </c>
      <c r="W22" s="44"/>
    </row>
    <row r="23" spans="1:23" s="21" customFormat="1" ht="63">
      <c r="A23" s="44">
        <v>16</v>
      </c>
      <c r="B23" s="44" t="s">
        <v>1061</v>
      </c>
      <c r="C23" s="44" t="s">
        <v>1098</v>
      </c>
      <c r="D23" s="44" t="s">
        <v>1099</v>
      </c>
      <c r="E23" s="44" t="s">
        <v>1100</v>
      </c>
      <c r="F23" s="44" t="s">
        <v>217</v>
      </c>
      <c r="G23" s="44" t="s">
        <v>1101</v>
      </c>
      <c r="H23" s="44" t="s">
        <v>476</v>
      </c>
      <c r="I23" s="44" t="s">
        <v>477</v>
      </c>
      <c r="J23" s="44">
        <v>103</v>
      </c>
      <c r="K23" s="44"/>
      <c r="L23" s="44"/>
      <c r="M23" s="44"/>
      <c r="N23" s="44">
        <v>103</v>
      </c>
      <c r="O23" s="44" t="s">
        <v>1087</v>
      </c>
      <c r="P23" s="44" t="s">
        <v>1088</v>
      </c>
      <c r="Q23" s="44"/>
      <c r="R23" s="44"/>
      <c r="S23" s="44"/>
      <c r="T23" s="44"/>
      <c r="U23" s="44"/>
      <c r="V23" s="44"/>
      <c r="W23" s="44" t="s">
        <v>1102</v>
      </c>
    </row>
    <row r="24" spans="1:23" s="21" customFormat="1" ht="52.5">
      <c r="A24" s="44">
        <v>17</v>
      </c>
      <c r="B24" s="44" t="s">
        <v>1061</v>
      </c>
      <c r="C24" s="44" t="s">
        <v>1103</v>
      </c>
      <c r="D24" s="44" t="s">
        <v>1103</v>
      </c>
      <c r="E24" s="44" t="s">
        <v>1104</v>
      </c>
      <c r="F24" s="44" t="s">
        <v>1105</v>
      </c>
      <c r="G24" s="44" t="s">
        <v>1065</v>
      </c>
      <c r="H24" s="44" t="s">
        <v>476</v>
      </c>
      <c r="I24" s="44" t="s">
        <v>477</v>
      </c>
      <c r="J24" s="44">
        <v>200</v>
      </c>
      <c r="K24" s="44"/>
      <c r="L24" s="44"/>
      <c r="M24" s="44"/>
      <c r="N24" s="44">
        <v>200</v>
      </c>
      <c r="O24" s="44" t="s">
        <v>1087</v>
      </c>
      <c r="P24" s="44" t="s">
        <v>1088</v>
      </c>
      <c r="Q24" s="44"/>
      <c r="R24" s="44"/>
      <c r="S24" s="44"/>
      <c r="T24" s="44"/>
      <c r="U24" s="44"/>
      <c r="V24" s="44"/>
      <c r="W24" s="44"/>
    </row>
    <row r="25" spans="1:23" s="21" customFormat="1" ht="42">
      <c r="A25" s="44">
        <v>18</v>
      </c>
      <c r="B25" s="44" t="s">
        <v>1061</v>
      </c>
      <c r="C25" s="46" t="s">
        <v>1106</v>
      </c>
      <c r="D25" s="44" t="s">
        <v>1107</v>
      </c>
      <c r="E25" s="44" t="s">
        <v>1108</v>
      </c>
      <c r="F25" s="44" t="s">
        <v>1105</v>
      </c>
      <c r="G25" s="44" t="s">
        <v>1065</v>
      </c>
      <c r="H25" s="44" t="s">
        <v>476</v>
      </c>
      <c r="I25" s="44" t="s">
        <v>477</v>
      </c>
      <c r="J25" s="44">
        <v>40</v>
      </c>
      <c r="K25" s="44"/>
      <c r="L25" s="44"/>
      <c r="M25" s="44"/>
      <c r="N25" s="44">
        <v>40</v>
      </c>
      <c r="O25" s="44" t="s">
        <v>1087</v>
      </c>
      <c r="P25" s="44" t="s">
        <v>1109</v>
      </c>
      <c r="Q25" s="44"/>
      <c r="R25" s="44"/>
      <c r="S25" s="44"/>
      <c r="T25" s="44"/>
      <c r="U25" s="44"/>
      <c r="V25" s="44"/>
      <c r="W25" s="44"/>
    </row>
    <row r="26" spans="1:23" s="21" customFormat="1" ht="63">
      <c r="A26" s="44">
        <v>19</v>
      </c>
      <c r="B26" s="44" t="s">
        <v>1061</v>
      </c>
      <c r="C26" s="44" t="s">
        <v>1110</v>
      </c>
      <c r="D26" s="44" t="s">
        <v>1111</v>
      </c>
      <c r="E26" s="44" t="s">
        <v>1112</v>
      </c>
      <c r="F26" s="44" t="s">
        <v>1113</v>
      </c>
      <c r="G26" s="44" t="s">
        <v>1065</v>
      </c>
      <c r="H26" s="44" t="s">
        <v>476</v>
      </c>
      <c r="I26" s="44" t="s">
        <v>477</v>
      </c>
      <c r="J26" s="44">
        <v>30</v>
      </c>
      <c r="K26" s="44"/>
      <c r="L26" s="44"/>
      <c r="M26" s="44"/>
      <c r="N26" s="44">
        <v>30</v>
      </c>
      <c r="O26" s="44" t="s">
        <v>1087</v>
      </c>
      <c r="P26" s="44" t="s">
        <v>1109</v>
      </c>
      <c r="Q26" s="44"/>
      <c r="R26" s="44"/>
      <c r="S26" s="44"/>
      <c r="T26" s="44"/>
      <c r="U26" s="44"/>
      <c r="V26" s="44"/>
      <c r="W26" s="44"/>
    </row>
    <row r="27" spans="1:23" s="21" customFormat="1" ht="42">
      <c r="A27" s="44">
        <v>20</v>
      </c>
      <c r="B27" s="44" t="s">
        <v>1061</v>
      </c>
      <c r="C27" s="44" t="s">
        <v>1114</v>
      </c>
      <c r="D27" s="47" t="s">
        <v>1115</v>
      </c>
      <c r="E27" s="47" t="s">
        <v>1116</v>
      </c>
      <c r="F27" s="44" t="s">
        <v>1117</v>
      </c>
      <c r="G27" s="44" t="s">
        <v>1065</v>
      </c>
      <c r="H27" s="44" t="s">
        <v>476</v>
      </c>
      <c r="I27" s="44" t="s">
        <v>477</v>
      </c>
      <c r="J27" s="47">
        <v>3000</v>
      </c>
      <c r="K27" s="44"/>
      <c r="L27" s="44"/>
      <c r="M27" s="44"/>
      <c r="N27" s="44">
        <v>150</v>
      </c>
      <c r="O27" s="44" t="s">
        <v>1118</v>
      </c>
      <c r="P27" s="44" t="s">
        <v>1119</v>
      </c>
      <c r="Q27" s="44"/>
      <c r="R27" s="44"/>
      <c r="S27" s="44"/>
      <c r="T27" s="44"/>
      <c r="U27" s="44"/>
      <c r="V27" s="44">
        <v>150</v>
      </c>
      <c r="W27" s="44"/>
    </row>
    <row r="28" spans="1:23" s="21" customFormat="1" ht="52.5">
      <c r="A28" s="44">
        <v>21</v>
      </c>
      <c r="B28" s="44" t="s">
        <v>1061</v>
      </c>
      <c r="C28" s="44" t="s">
        <v>1114</v>
      </c>
      <c r="D28" s="48"/>
      <c r="E28" s="48"/>
      <c r="F28" s="44" t="s">
        <v>1117</v>
      </c>
      <c r="G28" s="44" t="s">
        <v>1065</v>
      </c>
      <c r="H28" s="44" t="s">
        <v>476</v>
      </c>
      <c r="I28" s="44" t="s">
        <v>477</v>
      </c>
      <c r="J28" s="48"/>
      <c r="K28" s="44"/>
      <c r="L28" s="44"/>
      <c r="M28" s="44"/>
      <c r="N28" s="44">
        <v>790.305</v>
      </c>
      <c r="O28" s="44" t="s">
        <v>1087</v>
      </c>
      <c r="P28" s="44" t="s">
        <v>1088</v>
      </c>
      <c r="Q28" s="44"/>
      <c r="R28" s="44"/>
      <c r="S28" s="44"/>
      <c r="T28" s="44"/>
      <c r="U28" s="44"/>
      <c r="V28" s="44">
        <v>200</v>
      </c>
      <c r="W28" s="44"/>
    </row>
    <row r="29" spans="1:23" s="21" customFormat="1" ht="21">
      <c r="A29" s="44">
        <v>22</v>
      </c>
      <c r="B29" s="44" t="s">
        <v>1061</v>
      </c>
      <c r="C29" s="44" t="s">
        <v>1114</v>
      </c>
      <c r="D29" s="49"/>
      <c r="E29" s="49"/>
      <c r="F29" s="44" t="s">
        <v>1117</v>
      </c>
      <c r="G29" s="44" t="s">
        <v>1065</v>
      </c>
      <c r="H29" s="44" t="s">
        <v>476</v>
      </c>
      <c r="I29" s="44" t="s">
        <v>477</v>
      </c>
      <c r="J29" s="49"/>
      <c r="K29" s="44"/>
      <c r="L29" s="44"/>
      <c r="M29" s="44"/>
      <c r="N29" s="44">
        <v>2059.695</v>
      </c>
      <c r="O29" s="44"/>
      <c r="P29" s="44"/>
      <c r="Q29" s="44"/>
      <c r="R29" s="44"/>
      <c r="S29" s="44"/>
      <c r="T29" s="44"/>
      <c r="U29" s="44"/>
      <c r="V29" s="44">
        <v>800</v>
      </c>
      <c r="W29" s="44"/>
    </row>
    <row r="30" spans="1:23" s="21" customFormat="1" ht="42">
      <c r="A30" s="44">
        <v>23</v>
      </c>
      <c r="B30" s="44" t="s">
        <v>1061</v>
      </c>
      <c r="C30" s="44" t="s">
        <v>1120</v>
      </c>
      <c r="D30" s="44" t="s">
        <v>1121</v>
      </c>
      <c r="E30" s="44" t="s">
        <v>1122</v>
      </c>
      <c r="F30" s="44" t="s">
        <v>1123</v>
      </c>
      <c r="G30" s="44" t="s">
        <v>1124</v>
      </c>
      <c r="H30" s="44" t="s">
        <v>476</v>
      </c>
      <c r="I30" s="44" t="s">
        <v>477</v>
      </c>
      <c r="J30" s="44">
        <v>10</v>
      </c>
      <c r="K30" s="44"/>
      <c r="L30" s="44"/>
      <c r="M30" s="44"/>
      <c r="N30" s="44">
        <v>10</v>
      </c>
      <c r="O30" s="44"/>
      <c r="P30" s="44"/>
      <c r="Q30" s="44"/>
      <c r="R30" s="44"/>
      <c r="S30" s="44"/>
      <c r="T30" s="44"/>
      <c r="U30" s="44"/>
      <c r="V30" s="44"/>
      <c r="W30" s="44"/>
    </row>
    <row r="31" spans="1:23" s="21" customFormat="1" ht="31.5">
      <c r="A31" s="44">
        <v>24</v>
      </c>
      <c r="B31" s="44" t="s">
        <v>1061</v>
      </c>
      <c r="C31" s="44" t="s">
        <v>1125</v>
      </c>
      <c r="D31" s="44" t="s">
        <v>1126</v>
      </c>
      <c r="E31" s="44" t="s">
        <v>1127</v>
      </c>
      <c r="F31" s="44" t="s">
        <v>1128</v>
      </c>
      <c r="G31" s="44" t="s">
        <v>1124</v>
      </c>
      <c r="H31" s="44" t="s">
        <v>476</v>
      </c>
      <c r="I31" s="44" t="s">
        <v>477</v>
      </c>
      <c r="J31" s="44">
        <v>150</v>
      </c>
      <c r="K31" s="44"/>
      <c r="L31" s="44"/>
      <c r="M31" s="44"/>
      <c r="N31" s="44">
        <v>150</v>
      </c>
      <c r="O31" s="44"/>
      <c r="P31" s="44"/>
      <c r="Q31" s="44"/>
      <c r="R31" s="44"/>
      <c r="S31" s="44"/>
      <c r="T31" s="44"/>
      <c r="U31" s="44"/>
      <c r="V31" s="44"/>
      <c r="W31" s="44"/>
    </row>
    <row r="32" spans="1:23" s="21" customFormat="1" ht="21">
      <c r="A32" s="44">
        <v>25</v>
      </c>
      <c r="B32" s="44" t="s">
        <v>1061</v>
      </c>
      <c r="C32" s="44" t="s">
        <v>1129</v>
      </c>
      <c r="D32" s="44" t="s">
        <v>1130</v>
      </c>
      <c r="E32" s="44" t="s">
        <v>1131</v>
      </c>
      <c r="F32" s="44" t="s">
        <v>1128</v>
      </c>
      <c r="G32" s="44" t="s">
        <v>1124</v>
      </c>
      <c r="H32" s="44" t="s">
        <v>476</v>
      </c>
      <c r="I32" s="44" t="s">
        <v>477</v>
      </c>
      <c r="J32" s="44">
        <v>50</v>
      </c>
      <c r="K32" s="44"/>
      <c r="L32" s="44"/>
      <c r="M32" s="44"/>
      <c r="N32" s="44">
        <v>50</v>
      </c>
      <c r="O32" s="44"/>
      <c r="P32" s="44"/>
      <c r="Q32" s="44"/>
      <c r="R32" s="44"/>
      <c r="S32" s="44"/>
      <c r="T32" s="44"/>
      <c r="U32" s="44"/>
      <c r="V32" s="44"/>
      <c r="W32" s="44"/>
    </row>
    <row r="33" spans="1:23" s="21" customFormat="1" ht="21">
      <c r="A33" s="44">
        <v>26</v>
      </c>
      <c r="B33" s="44" t="s">
        <v>1061</v>
      </c>
      <c r="C33" s="44" t="s">
        <v>1132</v>
      </c>
      <c r="D33" s="44" t="s">
        <v>1133</v>
      </c>
      <c r="E33" s="44" t="s">
        <v>1134</v>
      </c>
      <c r="F33" s="44" t="s">
        <v>1135</v>
      </c>
      <c r="G33" s="44" t="s">
        <v>1136</v>
      </c>
      <c r="H33" s="44" t="s">
        <v>476</v>
      </c>
      <c r="I33" s="44" t="s">
        <v>477</v>
      </c>
      <c r="J33" s="44">
        <v>50</v>
      </c>
      <c r="K33" s="44"/>
      <c r="L33" s="44"/>
      <c r="M33" s="44"/>
      <c r="N33" s="44">
        <v>50</v>
      </c>
      <c r="O33" s="44"/>
      <c r="P33" s="44"/>
      <c r="Q33" s="44"/>
      <c r="R33" s="44"/>
      <c r="S33" s="44"/>
      <c r="T33" s="44"/>
      <c r="U33" s="44"/>
      <c r="V33" s="44"/>
      <c r="W33" s="44"/>
    </row>
    <row r="34" spans="1:23" s="21" customFormat="1" ht="21">
      <c r="A34" s="44">
        <v>27</v>
      </c>
      <c r="B34" s="44" t="s">
        <v>1061</v>
      </c>
      <c r="C34" s="44" t="s">
        <v>1137</v>
      </c>
      <c r="D34" s="44" t="s">
        <v>1138</v>
      </c>
      <c r="E34" s="44" t="s">
        <v>1139</v>
      </c>
      <c r="F34" s="44" t="s">
        <v>1140</v>
      </c>
      <c r="G34" s="44" t="s">
        <v>1141</v>
      </c>
      <c r="H34" s="44" t="s">
        <v>476</v>
      </c>
      <c r="I34" s="44" t="s">
        <v>477</v>
      </c>
      <c r="J34" s="44">
        <v>50</v>
      </c>
      <c r="K34" s="44"/>
      <c r="L34" s="44"/>
      <c r="M34" s="44"/>
      <c r="N34" s="44">
        <v>50</v>
      </c>
      <c r="O34" s="44"/>
      <c r="P34" s="44"/>
      <c r="Q34" s="44"/>
      <c r="R34" s="44"/>
      <c r="S34" s="44"/>
      <c r="T34" s="44"/>
      <c r="U34" s="44"/>
      <c r="V34" s="44"/>
      <c r="W34" s="44"/>
    </row>
    <row r="35" spans="1:23" s="21" customFormat="1" ht="21">
      <c r="A35" s="44">
        <v>28</v>
      </c>
      <c r="B35" s="44" t="s">
        <v>1061</v>
      </c>
      <c r="C35" s="44" t="s">
        <v>1142</v>
      </c>
      <c r="D35" s="44" t="s">
        <v>1143</v>
      </c>
      <c r="E35" s="44" t="s">
        <v>1144</v>
      </c>
      <c r="F35" s="44" t="s">
        <v>1128</v>
      </c>
      <c r="G35" s="44" t="s">
        <v>1124</v>
      </c>
      <c r="H35" s="44" t="s">
        <v>476</v>
      </c>
      <c r="I35" s="44" t="s">
        <v>477</v>
      </c>
      <c r="J35" s="44">
        <v>45</v>
      </c>
      <c r="K35" s="44"/>
      <c r="L35" s="44"/>
      <c r="M35" s="44"/>
      <c r="N35" s="44">
        <v>45</v>
      </c>
      <c r="O35" s="44"/>
      <c r="P35" s="44"/>
      <c r="Q35" s="44"/>
      <c r="R35" s="44"/>
      <c r="S35" s="44"/>
      <c r="T35" s="44"/>
      <c r="U35" s="44"/>
      <c r="V35" s="44"/>
      <c r="W35" s="44"/>
    </row>
    <row r="36" spans="1:23" s="21" customFormat="1" ht="21">
      <c r="A36" s="44">
        <v>29</v>
      </c>
      <c r="B36" s="44" t="s">
        <v>1061</v>
      </c>
      <c r="C36" s="44" t="s">
        <v>1145</v>
      </c>
      <c r="D36" s="44" t="s">
        <v>1107</v>
      </c>
      <c r="E36" s="44" t="s">
        <v>1108</v>
      </c>
      <c r="F36" s="44" t="s">
        <v>1105</v>
      </c>
      <c r="G36" s="44" t="s">
        <v>1124</v>
      </c>
      <c r="H36" s="44" t="s">
        <v>476</v>
      </c>
      <c r="I36" s="44" t="s">
        <v>477</v>
      </c>
      <c r="J36" s="44">
        <v>40</v>
      </c>
      <c r="K36" s="44"/>
      <c r="L36" s="44"/>
      <c r="M36" s="44"/>
      <c r="N36" s="44">
        <v>40</v>
      </c>
      <c r="O36" s="44"/>
      <c r="P36" s="44"/>
      <c r="Q36" s="44"/>
      <c r="R36" s="44"/>
      <c r="S36" s="44"/>
      <c r="T36" s="44"/>
      <c r="U36" s="44"/>
      <c r="V36" s="44"/>
      <c r="W36" s="44"/>
    </row>
    <row r="37" spans="1:23" s="21" customFormat="1" ht="31.5">
      <c r="A37" s="44">
        <v>30</v>
      </c>
      <c r="B37" s="44" t="s">
        <v>1061</v>
      </c>
      <c r="C37" s="44" t="s">
        <v>1146</v>
      </c>
      <c r="D37" s="44" t="s">
        <v>1147</v>
      </c>
      <c r="E37" s="44" t="s">
        <v>1148</v>
      </c>
      <c r="F37" s="44" t="s">
        <v>1149</v>
      </c>
      <c r="G37" s="44" t="s">
        <v>1141</v>
      </c>
      <c r="H37" s="44" t="s">
        <v>476</v>
      </c>
      <c r="I37" s="44" t="s">
        <v>477</v>
      </c>
      <c r="J37" s="44">
        <v>45</v>
      </c>
      <c r="K37" s="44"/>
      <c r="L37" s="44"/>
      <c r="M37" s="44"/>
      <c r="N37" s="44">
        <v>45</v>
      </c>
      <c r="O37" s="44"/>
      <c r="P37" s="44"/>
      <c r="Q37" s="44"/>
      <c r="R37" s="44"/>
      <c r="S37" s="44"/>
      <c r="T37" s="44"/>
      <c r="U37" s="44"/>
      <c r="V37" s="44"/>
      <c r="W37" s="44"/>
    </row>
    <row r="38" spans="1:23" s="21" customFormat="1" ht="21">
      <c r="A38" s="44">
        <v>31</v>
      </c>
      <c r="B38" s="44" t="s">
        <v>1061</v>
      </c>
      <c r="C38" s="44" t="s">
        <v>1150</v>
      </c>
      <c r="D38" s="44" t="s">
        <v>1151</v>
      </c>
      <c r="E38" s="44" t="s">
        <v>1152</v>
      </c>
      <c r="F38" s="44" t="s">
        <v>1105</v>
      </c>
      <c r="G38" s="44" t="s">
        <v>1124</v>
      </c>
      <c r="H38" s="44" t="s">
        <v>476</v>
      </c>
      <c r="I38" s="44" t="s">
        <v>477</v>
      </c>
      <c r="J38" s="44">
        <v>30</v>
      </c>
      <c r="K38" s="44"/>
      <c r="L38" s="44"/>
      <c r="M38" s="44"/>
      <c r="N38" s="44">
        <v>30</v>
      </c>
      <c r="O38" s="44"/>
      <c r="P38" s="44"/>
      <c r="Q38" s="44"/>
      <c r="R38" s="44"/>
      <c r="S38" s="44"/>
      <c r="T38" s="44"/>
      <c r="U38" s="44"/>
      <c r="V38" s="44"/>
      <c r="W38" s="44"/>
    </row>
    <row r="39" spans="1:23" s="21" customFormat="1" ht="42">
      <c r="A39" s="44">
        <v>32</v>
      </c>
      <c r="B39" s="44" t="s">
        <v>1061</v>
      </c>
      <c r="C39" s="44" t="s">
        <v>1153</v>
      </c>
      <c r="D39" s="44" t="s">
        <v>1154</v>
      </c>
      <c r="E39" s="44" t="s">
        <v>1155</v>
      </c>
      <c r="F39" s="44" t="s">
        <v>1105</v>
      </c>
      <c r="G39" s="44" t="s">
        <v>1124</v>
      </c>
      <c r="H39" s="44" t="s">
        <v>476</v>
      </c>
      <c r="I39" s="44" t="s">
        <v>477</v>
      </c>
      <c r="J39" s="44">
        <v>20</v>
      </c>
      <c r="K39" s="44"/>
      <c r="L39" s="44"/>
      <c r="M39" s="44"/>
      <c r="N39" s="44">
        <v>20</v>
      </c>
      <c r="O39" s="44"/>
      <c r="P39" s="44"/>
      <c r="Q39" s="44"/>
      <c r="R39" s="44"/>
      <c r="S39" s="44"/>
      <c r="T39" s="44"/>
      <c r="U39" s="44"/>
      <c r="V39" s="44"/>
      <c r="W39" s="44"/>
    </row>
    <row r="40" spans="1:23" s="21" customFormat="1" ht="42">
      <c r="A40" s="44">
        <v>33</v>
      </c>
      <c r="B40" s="44" t="s">
        <v>1061</v>
      </c>
      <c r="C40" s="44" t="s">
        <v>1156</v>
      </c>
      <c r="D40" s="44" t="s">
        <v>1157</v>
      </c>
      <c r="E40" s="44" t="s">
        <v>1158</v>
      </c>
      <c r="F40" s="44" t="s">
        <v>1105</v>
      </c>
      <c r="G40" s="44" t="s">
        <v>1041</v>
      </c>
      <c r="H40" s="44" t="s">
        <v>1159</v>
      </c>
      <c r="I40" s="44" t="s">
        <v>1160</v>
      </c>
      <c r="J40" s="44">
        <v>250</v>
      </c>
      <c r="K40" s="44"/>
      <c r="L40" s="44"/>
      <c r="M40" s="44"/>
      <c r="N40" s="60">
        <v>250</v>
      </c>
      <c r="O40" s="60" t="s">
        <v>1161</v>
      </c>
      <c r="P40" s="60" t="s">
        <v>1162</v>
      </c>
      <c r="Q40" s="60"/>
      <c r="R40" s="60"/>
      <c r="S40" s="60"/>
      <c r="T40" s="60"/>
      <c r="U40" s="60"/>
      <c r="V40" s="60"/>
      <c r="W40" s="60"/>
    </row>
    <row r="41" spans="1:23" s="22" customFormat="1" ht="52.5">
      <c r="A41" s="44">
        <v>34</v>
      </c>
      <c r="B41" s="44" t="s">
        <v>1061</v>
      </c>
      <c r="C41" s="44" t="s">
        <v>1163</v>
      </c>
      <c r="D41" s="44" t="s">
        <v>1164</v>
      </c>
      <c r="E41" s="44" t="s">
        <v>1165</v>
      </c>
      <c r="F41" s="44" t="s">
        <v>1105</v>
      </c>
      <c r="G41" s="44" t="s">
        <v>1041</v>
      </c>
      <c r="H41" s="44" t="s">
        <v>1159</v>
      </c>
      <c r="I41" s="44" t="s">
        <v>1166</v>
      </c>
      <c r="J41" s="44">
        <v>1208</v>
      </c>
      <c r="K41" s="44">
        <v>1208</v>
      </c>
      <c r="L41" s="44" t="s">
        <v>1163</v>
      </c>
      <c r="M41" s="44" t="s">
        <v>1167</v>
      </c>
      <c r="N41" s="60"/>
      <c r="O41" s="60"/>
      <c r="P41" s="60"/>
      <c r="Q41" s="60"/>
      <c r="R41" s="60"/>
      <c r="S41" s="60"/>
      <c r="T41" s="60"/>
      <c r="U41" s="60"/>
      <c r="V41" s="60"/>
      <c r="W41" s="60"/>
    </row>
    <row r="42" spans="1:23" s="22" customFormat="1" ht="42">
      <c r="A42" s="44">
        <v>35</v>
      </c>
      <c r="B42" s="50" t="s">
        <v>1061</v>
      </c>
      <c r="C42" s="51" t="s">
        <v>1168</v>
      </c>
      <c r="D42" s="52" t="s">
        <v>1169</v>
      </c>
      <c r="E42" s="52" t="s">
        <v>1170</v>
      </c>
      <c r="F42" s="52" t="s">
        <v>659</v>
      </c>
      <c r="G42" s="52" t="s">
        <v>1171</v>
      </c>
      <c r="H42" s="52" t="s">
        <v>1172</v>
      </c>
      <c r="I42" s="52" t="s">
        <v>1173</v>
      </c>
      <c r="J42" s="52">
        <v>30</v>
      </c>
      <c r="K42" s="52">
        <v>30</v>
      </c>
      <c r="L42" s="52" t="s">
        <v>183</v>
      </c>
      <c r="M42" s="52" t="s">
        <v>1076</v>
      </c>
      <c r="N42" s="61"/>
      <c r="O42" s="52"/>
      <c r="P42" s="62"/>
      <c r="Q42" s="52"/>
      <c r="R42" s="52"/>
      <c r="S42" s="52"/>
      <c r="T42" s="52"/>
      <c r="U42" s="52"/>
      <c r="V42" s="52"/>
      <c r="W42" s="52"/>
    </row>
    <row r="43" spans="1:23" s="22" customFormat="1" ht="42">
      <c r="A43" s="44">
        <v>36</v>
      </c>
      <c r="B43" s="50" t="s">
        <v>1061</v>
      </c>
      <c r="C43" s="51" t="s">
        <v>1174</v>
      </c>
      <c r="D43" s="52" t="s">
        <v>1175</v>
      </c>
      <c r="E43" s="52" t="s">
        <v>1176</v>
      </c>
      <c r="F43" s="52" t="s">
        <v>1177</v>
      </c>
      <c r="G43" s="52" t="s">
        <v>1178</v>
      </c>
      <c r="H43" s="52" t="s">
        <v>1172</v>
      </c>
      <c r="I43" s="52" t="s">
        <v>1173</v>
      </c>
      <c r="J43" s="52">
        <v>26</v>
      </c>
      <c r="K43" s="52">
        <v>26</v>
      </c>
      <c r="L43" s="52" t="s">
        <v>183</v>
      </c>
      <c r="M43" s="52" t="s">
        <v>1076</v>
      </c>
      <c r="N43" s="61"/>
      <c r="O43" s="52"/>
      <c r="P43" s="52"/>
      <c r="Q43" s="52"/>
      <c r="R43" s="52"/>
      <c r="S43" s="52"/>
      <c r="T43" s="52"/>
      <c r="U43" s="52"/>
      <c r="V43" s="52"/>
      <c r="W43" s="52"/>
    </row>
    <row r="44" spans="1:23" s="22" customFormat="1" ht="42">
      <c r="A44" s="44">
        <v>37</v>
      </c>
      <c r="B44" s="50" t="s">
        <v>1061</v>
      </c>
      <c r="C44" s="51" t="s">
        <v>1179</v>
      </c>
      <c r="D44" s="52" t="s">
        <v>1180</v>
      </c>
      <c r="E44" s="52" t="s">
        <v>1181</v>
      </c>
      <c r="F44" s="52" t="s">
        <v>1182</v>
      </c>
      <c r="G44" s="52" t="s">
        <v>1178</v>
      </c>
      <c r="H44" s="52" t="s">
        <v>1172</v>
      </c>
      <c r="I44" s="52" t="s">
        <v>1173</v>
      </c>
      <c r="J44" s="52">
        <v>20</v>
      </c>
      <c r="K44" s="52">
        <v>20</v>
      </c>
      <c r="L44" s="52" t="s">
        <v>183</v>
      </c>
      <c r="M44" s="52" t="s">
        <v>1076</v>
      </c>
      <c r="N44" s="52"/>
      <c r="O44" s="52"/>
      <c r="P44" s="52"/>
      <c r="Q44" s="52"/>
      <c r="R44" s="52"/>
      <c r="S44" s="52"/>
      <c r="T44" s="52"/>
      <c r="U44" s="52"/>
      <c r="V44" s="52"/>
      <c r="W44" s="52"/>
    </row>
    <row r="45" spans="1:23" s="22" customFormat="1" ht="63">
      <c r="A45" s="44">
        <v>38</v>
      </c>
      <c r="B45" s="50" t="s">
        <v>1061</v>
      </c>
      <c r="C45" s="51" t="s">
        <v>1183</v>
      </c>
      <c r="D45" s="52" t="s">
        <v>1184</v>
      </c>
      <c r="E45" s="52" t="s">
        <v>1185</v>
      </c>
      <c r="F45" s="52" t="s">
        <v>217</v>
      </c>
      <c r="G45" s="52" t="s">
        <v>1171</v>
      </c>
      <c r="H45" s="52" t="s">
        <v>1172</v>
      </c>
      <c r="I45" s="52" t="s">
        <v>1173</v>
      </c>
      <c r="J45" s="52">
        <v>2012</v>
      </c>
      <c r="K45" s="52">
        <v>2012</v>
      </c>
      <c r="L45" s="52" t="s">
        <v>183</v>
      </c>
      <c r="M45" s="52" t="s">
        <v>1076</v>
      </c>
      <c r="N45" s="52"/>
      <c r="O45" s="52"/>
      <c r="P45" s="52"/>
      <c r="Q45" s="52"/>
      <c r="R45" s="52"/>
      <c r="S45" s="52"/>
      <c r="T45" s="52"/>
      <c r="U45" s="52"/>
      <c r="V45" s="52"/>
      <c r="W45" s="52"/>
    </row>
    <row r="46" spans="1:23" s="22" customFormat="1" ht="63">
      <c r="A46" s="44">
        <v>39</v>
      </c>
      <c r="B46" s="50" t="s">
        <v>1061</v>
      </c>
      <c r="C46" s="51" t="s">
        <v>1183</v>
      </c>
      <c r="D46" s="52" t="s">
        <v>1186</v>
      </c>
      <c r="E46" s="52" t="s">
        <v>1187</v>
      </c>
      <c r="F46" s="52" t="s">
        <v>1188</v>
      </c>
      <c r="G46" s="52" t="s">
        <v>1189</v>
      </c>
      <c r="H46" s="52" t="s">
        <v>1172</v>
      </c>
      <c r="I46" s="52" t="s">
        <v>1173</v>
      </c>
      <c r="J46" s="52">
        <v>34.7</v>
      </c>
      <c r="K46" s="52"/>
      <c r="L46" s="52"/>
      <c r="M46" s="62"/>
      <c r="N46" s="52">
        <v>34.7</v>
      </c>
      <c r="O46" s="52" t="s">
        <v>1190</v>
      </c>
      <c r="P46" s="52" t="s">
        <v>1191</v>
      </c>
      <c r="Q46" s="52"/>
      <c r="R46" s="52"/>
      <c r="S46" s="52"/>
      <c r="T46" s="52"/>
      <c r="U46" s="52"/>
      <c r="V46" s="52"/>
      <c r="W46" s="52"/>
    </row>
    <row r="47" spans="1:23" s="22" customFormat="1" ht="63">
      <c r="A47" s="44">
        <v>40</v>
      </c>
      <c r="B47" s="50" t="s">
        <v>1061</v>
      </c>
      <c r="C47" s="51" t="s">
        <v>1183</v>
      </c>
      <c r="D47" s="52" t="s">
        <v>1192</v>
      </c>
      <c r="E47" s="52" t="s">
        <v>1193</v>
      </c>
      <c r="F47" s="52" t="s">
        <v>1194</v>
      </c>
      <c r="G47" s="52" t="s">
        <v>1195</v>
      </c>
      <c r="H47" s="52" t="s">
        <v>1172</v>
      </c>
      <c r="I47" s="52" t="s">
        <v>1173</v>
      </c>
      <c r="J47" s="52">
        <v>301.3</v>
      </c>
      <c r="K47" s="52"/>
      <c r="L47" s="52"/>
      <c r="M47" s="52"/>
      <c r="N47" s="52">
        <v>301.3</v>
      </c>
      <c r="O47" s="61" t="s">
        <v>794</v>
      </c>
      <c r="P47" s="52" t="s">
        <v>1196</v>
      </c>
      <c r="Q47" s="52"/>
      <c r="R47" s="52"/>
      <c r="S47" s="52"/>
      <c r="T47" s="52"/>
      <c r="U47" s="52"/>
      <c r="V47" s="52"/>
      <c r="W47" s="52"/>
    </row>
    <row r="48" spans="1:23" s="22" customFormat="1" ht="52.5">
      <c r="A48" s="44">
        <v>41</v>
      </c>
      <c r="B48" s="50" t="s">
        <v>1061</v>
      </c>
      <c r="C48" s="51" t="s">
        <v>1197</v>
      </c>
      <c r="D48" s="52" t="s">
        <v>1198</v>
      </c>
      <c r="E48" s="52" t="s">
        <v>1199</v>
      </c>
      <c r="F48" s="52" t="s">
        <v>217</v>
      </c>
      <c r="G48" s="52" t="s">
        <v>1171</v>
      </c>
      <c r="H48" s="52" t="s">
        <v>1172</v>
      </c>
      <c r="I48" s="52" t="s">
        <v>1173</v>
      </c>
      <c r="J48" s="52">
        <v>200</v>
      </c>
      <c r="K48" s="52"/>
      <c r="L48" s="52"/>
      <c r="M48" s="52"/>
      <c r="N48" s="52">
        <v>200</v>
      </c>
      <c r="O48" s="61" t="s">
        <v>794</v>
      </c>
      <c r="P48" s="52" t="s">
        <v>1196</v>
      </c>
      <c r="Q48" s="52"/>
      <c r="R48" s="52"/>
      <c r="S48" s="52"/>
      <c r="T48" s="52"/>
      <c r="U48" s="52"/>
      <c r="V48" s="52"/>
      <c r="W48" s="52"/>
    </row>
    <row r="49" spans="1:23" s="22" customFormat="1" ht="42">
      <c r="A49" s="44">
        <v>42</v>
      </c>
      <c r="B49" s="50" t="s">
        <v>1061</v>
      </c>
      <c r="C49" s="51" t="s">
        <v>1200</v>
      </c>
      <c r="D49" s="52" t="s">
        <v>1201</v>
      </c>
      <c r="E49" s="52" t="s">
        <v>1202</v>
      </c>
      <c r="F49" s="52" t="s">
        <v>455</v>
      </c>
      <c r="G49" s="52" t="s">
        <v>1171</v>
      </c>
      <c r="H49" s="52" t="s">
        <v>1172</v>
      </c>
      <c r="I49" s="52" t="s">
        <v>1173</v>
      </c>
      <c r="J49" s="52">
        <v>10</v>
      </c>
      <c r="K49" s="52">
        <v>10</v>
      </c>
      <c r="L49" s="52" t="s">
        <v>442</v>
      </c>
      <c r="M49" s="52" t="s">
        <v>1203</v>
      </c>
      <c r="N49" s="52"/>
      <c r="O49" s="52"/>
      <c r="P49" s="52"/>
      <c r="Q49" s="52"/>
      <c r="R49" s="52"/>
      <c r="S49" s="52"/>
      <c r="T49" s="52"/>
      <c r="U49" s="52"/>
      <c r="V49" s="52"/>
      <c r="W49" s="52"/>
    </row>
    <row r="50" spans="1:23" s="22" customFormat="1" ht="52.5">
      <c r="A50" s="44">
        <v>43</v>
      </c>
      <c r="B50" s="50" t="s">
        <v>1204</v>
      </c>
      <c r="C50" s="51" t="s">
        <v>1205</v>
      </c>
      <c r="D50" s="52" t="s">
        <v>1206</v>
      </c>
      <c r="E50" s="52" t="s">
        <v>1207</v>
      </c>
      <c r="F50" s="52" t="s">
        <v>663</v>
      </c>
      <c r="G50" s="52" t="s">
        <v>1208</v>
      </c>
      <c r="H50" s="52" t="s">
        <v>1172</v>
      </c>
      <c r="I50" s="52" t="s">
        <v>1173</v>
      </c>
      <c r="J50" s="52">
        <v>100</v>
      </c>
      <c r="K50" s="52">
        <v>100</v>
      </c>
      <c r="L50" s="52" t="s">
        <v>183</v>
      </c>
      <c r="M50" s="52" t="s">
        <v>1076</v>
      </c>
      <c r="N50" s="52"/>
      <c r="O50" s="52"/>
      <c r="P50" s="52"/>
      <c r="Q50" s="52"/>
      <c r="R50" s="52"/>
      <c r="S50" s="52"/>
      <c r="T50" s="52"/>
      <c r="U50" s="52"/>
      <c r="V50" s="52"/>
      <c r="W50" s="52"/>
    </row>
    <row r="51" spans="1:23" s="22" customFormat="1" ht="42">
      <c r="A51" s="44">
        <v>44</v>
      </c>
      <c r="B51" s="50" t="s">
        <v>1204</v>
      </c>
      <c r="C51" s="51" t="s">
        <v>1209</v>
      </c>
      <c r="D51" s="52" t="s">
        <v>1210</v>
      </c>
      <c r="E51" s="52" t="s">
        <v>1211</v>
      </c>
      <c r="F51" s="52" t="s">
        <v>1212</v>
      </c>
      <c r="G51" s="52" t="s">
        <v>1208</v>
      </c>
      <c r="H51" s="52" t="s">
        <v>1172</v>
      </c>
      <c r="I51" s="52" t="s">
        <v>1173</v>
      </c>
      <c r="J51" s="52">
        <v>50</v>
      </c>
      <c r="K51" s="52">
        <v>50</v>
      </c>
      <c r="L51" s="52" t="s">
        <v>183</v>
      </c>
      <c r="M51" s="52" t="s">
        <v>1076</v>
      </c>
      <c r="N51" s="52"/>
      <c r="O51" s="52"/>
      <c r="P51" s="52"/>
      <c r="Q51" s="52"/>
      <c r="R51" s="52"/>
      <c r="S51" s="52"/>
      <c r="T51" s="52"/>
      <c r="U51" s="52"/>
      <c r="V51" s="52"/>
      <c r="W51" s="52"/>
    </row>
    <row r="52" spans="1:23" s="22" customFormat="1" ht="42">
      <c r="A52" s="44">
        <v>45</v>
      </c>
      <c r="B52" s="50" t="s">
        <v>1204</v>
      </c>
      <c r="C52" s="53" t="s">
        <v>1213</v>
      </c>
      <c r="D52" s="54" t="s">
        <v>1214</v>
      </c>
      <c r="E52" s="54" t="s">
        <v>1215</v>
      </c>
      <c r="F52" s="54" t="s">
        <v>1216</v>
      </c>
      <c r="G52" s="52" t="s">
        <v>1171</v>
      </c>
      <c r="H52" s="52" t="s">
        <v>1172</v>
      </c>
      <c r="I52" s="52" t="s">
        <v>1173</v>
      </c>
      <c r="J52" s="52">
        <v>20</v>
      </c>
      <c r="K52" s="52">
        <v>20</v>
      </c>
      <c r="L52" s="52" t="s">
        <v>183</v>
      </c>
      <c r="M52" s="52" t="s">
        <v>1076</v>
      </c>
      <c r="N52" s="52"/>
      <c r="O52" s="52"/>
      <c r="P52" s="52"/>
      <c r="Q52" s="52"/>
      <c r="R52" s="52"/>
      <c r="S52" s="52"/>
      <c r="T52" s="52"/>
      <c r="U52" s="52"/>
      <c r="V52" s="52"/>
      <c r="W52" s="52"/>
    </row>
    <row r="53" spans="1:23" s="22" customFormat="1" ht="42">
      <c r="A53" s="44">
        <v>46</v>
      </c>
      <c r="B53" s="50" t="s">
        <v>1204</v>
      </c>
      <c r="C53" s="53" t="s">
        <v>1217</v>
      </c>
      <c r="D53" s="54" t="s">
        <v>1218</v>
      </c>
      <c r="E53" s="50" t="s">
        <v>1219</v>
      </c>
      <c r="F53" s="54" t="s">
        <v>1220</v>
      </c>
      <c r="G53" s="50" t="s">
        <v>1221</v>
      </c>
      <c r="H53" s="54" t="s">
        <v>1172</v>
      </c>
      <c r="I53" s="52" t="s">
        <v>1173</v>
      </c>
      <c r="J53" s="52">
        <v>88</v>
      </c>
      <c r="K53" s="52">
        <v>88</v>
      </c>
      <c r="L53" s="52" t="s">
        <v>183</v>
      </c>
      <c r="M53" s="52" t="s">
        <v>1076</v>
      </c>
      <c r="N53" s="52"/>
      <c r="O53" s="52"/>
      <c r="P53" s="52"/>
      <c r="Q53" s="52"/>
      <c r="R53" s="52"/>
      <c r="S53" s="52"/>
      <c r="T53" s="52"/>
      <c r="U53" s="52"/>
      <c r="V53" s="52"/>
      <c r="W53" s="52"/>
    </row>
    <row r="54" spans="1:23" s="22" customFormat="1" ht="42">
      <c r="A54" s="44">
        <v>47</v>
      </c>
      <c r="B54" s="50" t="s">
        <v>1204</v>
      </c>
      <c r="C54" s="51" t="s">
        <v>1222</v>
      </c>
      <c r="D54" s="52" t="s">
        <v>1223</v>
      </c>
      <c r="E54" s="55" t="s">
        <v>1224</v>
      </c>
      <c r="F54" s="52" t="s">
        <v>1225</v>
      </c>
      <c r="G54" s="52" t="s">
        <v>1226</v>
      </c>
      <c r="H54" s="52" t="s">
        <v>1172</v>
      </c>
      <c r="I54" s="52" t="s">
        <v>1173</v>
      </c>
      <c r="J54" s="52">
        <v>24</v>
      </c>
      <c r="K54" s="52">
        <v>24</v>
      </c>
      <c r="L54" s="52" t="s">
        <v>183</v>
      </c>
      <c r="M54" s="52" t="s">
        <v>1076</v>
      </c>
      <c r="N54" s="52"/>
      <c r="O54" s="52"/>
      <c r="P54" s="52"/>
      <c r="Q54" s="52"/>
      <c r="R54" s="52"/>
      <c r="S54" s="52"/>
      <c r="T54" s="52"/>
      <c r="U54" s="52"/>
      <c r="V54" s="52"/>
      <c r="W54" s="52"/>
    </row>
    <row r="55" spans="1:23" s="22" customFormat="1" ht="42">
      <c r="A55" s="44">
        <v>48</v>
      </c>
      <c r="B55" s="50" t="s">
        <v>1204</v>
      </c>
      <c r="C55" s="51" t="s">
        <v>1227</v>
      </c>
      <c r="D55" s="52" t="s">
        <v>1228</v>
      </c>
      <c r="E55" s="52" t="s">
        <v>1229</v>
      </c>
      <c r="F55" s="52" t="s">
        <v>1230</v>
      </c>
      <c r="G55" s="52" t="s">
        <v>1231</v>
      </c>
      <c r="H55" s="52" t="s">
        <v>1172</v>
      </c>
      <c r="I55" s="52" t="s">
        <v>1173</v>
      </c>
      <c r="J55" s="52">
        <v>35</v>
      </c>
      <c r="K55" s="52">
        <v>35</v>
      </c>
      <c r="L55" s="52" t="s">
        <v>183</v>
      </c>
      <c r="M55" s="52" t="s">
        <v>1076</v>
      </c>
      <c r="N55" s="52"/>
      <c r="O55" s="52"/>
      <c r="P55" s="52"/>
      <c r="Q55" s="52"/>
      <c r="R55" s="52"/>
      <c r="S55" s="52"/>
      <c r="T55" s="52"/>
      <c r="U55" s="52"/>
      <c r="V55" s="52"/>
      <c r="W55" s="52"/>
    </row>
    <row r="56" spans="1:23" s="22" customFormat="1" ht="42">
      <c r="A56" s="44">
        <v>49</v>
      </c>
      <c r="B56" s="50" t="s">
        <v>1204</v>
      </c>
      <c r="C56" s="51" t="s">
        <v>1232</v>
      </c>
      <c r="D56" s="52" t="s">
        <v>1233</v>
      </c>
      <c r="E56" s="52" t="s">
        <v>1234</v>
      </c>
      <c r="F56" s="52" t="s">
        <v>1235</v>
      </c>
      <c r="G56" s="50" t="s">
        <v>1221</v>
      </c>
      <c r="H56" s="52" t="s">
        <v>1172</v>
      </c>
      <c r="I56" s="52" t="s">
        <v>1173</v>
      </c>
      <c r="J56" s="52">
        <v>36</v>
      </c>
      <c r="K56" s="52">
        <v>36</v>
      </c>
      <c r="L56" s="52" t="s">
        <v>183</v>
      </c>
      <c r="M56" s="52" t="s">
        <v>1076</v>
      </c>
      <c r="N56" s="52"/>
      <c r="O56" s="52"/>
      <c r="P56" s="52"/>
      <c r="Q56" s="52"/>
      <c r="R56" s="52"/>
      <c r="S56" s="52"/>
      <c r="T56" s="52"/>
      <c r="U56" s="52"/>
      <c r="V56" s="52"/>
      <c r="W56" s="52"/>
    </row>
    <row r="57" spans="1:23" s="22" customFormat="1" ht="42">
      <c r="A57" s="44">
        <v>50</v>
      </c>
      <c r="B57" s="50" t="s">
        <v>1204</v>
      </c>
      <c r="C57" s="51" t="s">
        <v>1236</v>
      </c>
      <c r="D57" s="52" t="s">
        <v>1237</v>
      </c>
      <c r="E57" s="52" t="s">
        <v>1234</v>
      </c>
      <c r="F57" s="52" t="s">
        <v>1238</v>
      </c>
      <c r="G57" s="50" t="s">
        <v>1221</v>
      </c>
      <c r="H57" s="52" t="s">
        <v>1172</v>
      </c>
      <c r="I57" s="52" t="s">
        <v>1173</v>
      </c>
      <c r="J57" s="52">
        <v>24</v>
      </c>
      <c r="K57" s="52">
        <v>24</v>
      </c>
      <c r="L57" s="52" t="s">
        <v>183</v>
      </c>
      <c r="M57" s="52" t="s">
        <v>1076</v>
      </c>
      <c r="N57" s="52"/>
      <c r="O57" s="52"/>
      <c r="P57" s="52"/>
      <c r="Q57" s="52"/>
      <c r="R57" s="52"/>
      <c r="S57" s="52"/>
      <c r="T57" s="52"/>
      <c r="U57" s="52"/>
      <c r="V57" s="52"/>
      <c r="W57" s="52"/>
    </row>
    <row r="58" spans="1:23" s="22" customFormat="1" ht="147">
      <c r="A58" s="44">
        <v>51</v>
      </c>
      <c r="B58" s="50" t="s">
        <v>1204</v>
      </c>
      <c r="C58" s="51" t="s">
        <v>1239</v>
      </c>
      <c r="D58" s="51" t="s">
        <v>1240</v>
      </c>
      <c r="E58" s="52" t="s">
        <v>1241</v>
      </c>
      <c r="F58" s="52" t="s">
        <v>1242</v>
      </c>
      <c r="G58" s="52" t="s">
        <v>1178</v>
      </c>
      <c r="H58" s="52" t="s">
        <v>1172</v>
      </c>
      <c r="I58" s="52" t="s">
        <v>1173</v>
      </c>
      <c r="J58" s="52">
        <v>122</v>
      </c>
      <c r="K58" s="52">
        <v>122</v>
      </c>
      <c r="L58" s="52" t="s">
        <v>183</v>
      </c>
      <c r="M58" s="52" t="s">
        <v>1076</v>
      </c>
      <c r="N58" s="52"/>
      <c r="O58" s="52"/>
      <c r="P58" s="52"/>
      <c r="Q58" s="52"/>
      <c r="R58" s="52"/>
      <c r="S58" s="52"/>
      <c r="T58" s="52"/>
      <c r="U58" s="52"/>
      <c r="V58" s="52"/>
      <c r="W58" s="52"/>
    </row>
    <row r="59" spans="1:23" s="22" customFormat="1" ht="42">
      <c r="A59" s="44">
        <v>52</v>
      </c>
      <c r="B59" s="50" t="s">
        <v>1204</v>
      </c>
      <c r="C59" s="51" t="s">
        <v>1243</v>
      </c>
      <c r="D59" s="51" t="s">
        <v>1244</v>
      </c>
      <c r="E59" s="52" t="s">
        <v>1245</v>
      </c>
      <c r="F59" s="52" t="s">
        <v>217</v>
      </c>
      <c r="G59" s="52" t="s">
        <v>1246</v>
      </c>
      <c r="H59" s="52" t="s">
        <v>1172</v>
      </c>
      <c r="I59" s="52" t="s">
        <v>1173</v>
      </c>
      <c r="J59" s="52">
        <v>629</v>
      </c>
      <c r="K59" s="52">
        <v>629</v>
      </c>
      <c r="L59" s="54" t="s">
        <v>1017</v>
      </c>
      <c r="M59" s="54" t="s">
        <v>1196</v>
      </c>
      <c r="N59" s="63"/>
      <c r="O59" s="52"/>
      <c r="P59" s="52"/>
      <c r="Q59" s="52"/>
      <c r="R59" s="52"/>
      <c r="S59" s="52"/>
      <c r="T59" s="52"/>
      <c r="U59" s="52"/>
      <c r="V59" s="52"/>
      <c r="W59" s="52"/>
    </row>
    <row r="60" spans="1:23" s="22" customFormat="1" ht="42">
      <c r="A60" s="44">
        <v>53</v>
      </c>
      <c r="B60" s="50" t="s">
        <v>1204</v>
      </c>
      <c r="C60" s="51" t="s">
        <v>1247</v>
      </c>
      <c r="D60" s="51" t="s">
        <v>1248</v>
      </c>
      <c r="E60" s="52" t="s">
        <v>1249</v>
      </c>
      <c r="F60" s="52" t="s">
        <v>1188</v>
      </c>
      <c r="G60" s="52" t="s">
        <v>1250</v>
      </c>
      <c r="H60" s="52" t="s">
        <v>1172</v>
      </c>
      <c r="I60" s="52" t="s">
        <v>1173</v>
      </c>
      <c r="J60" s="63">
        <v>101</v>
      </c>
      <c r="K60" s="52"/>
      <c r="L60" s="61"/>
      <c r="M60" s="61"/>
      <c r="N60" s="52">
        <v>101</v>
      </c>
      <c r="O60" s="61" t="s">
        <v>794</v>
      </c>
      <c r="P60" s="52" t="s">
        <v>1196</v>
      </c>
      <c r="Q60" s="52"/>
      <c r="R60" s="52"/>
      <c r="S60" s="52"/>
      <c r="T60" s="52"/>
      <c r="U60" s="52"/>
      <c r="V60" s="52"/>
      <c r="W60" s="52"/>
    </row>
    <row r="61" spans="1:23" s="22" customFormat="1" ht="52.5">
      <c r="A61" s="44">
        <v>54</v>
      </c>
      <c r="B61" s="50" t="s">
        <v>1204</v>
      </c>
      <c r="C61" s="51" t="s">
        <v>1251</v>
      </c>
      <c r="D61" s="51" t="s">
        <v>1248</v>
      </c>
      <c r="E61" s="52" t="s">
        <v>1249</v>
      </c>
      <c r="F61" s="52" t="s">
        <v>217</v>
      </c>
      <c r="G61" s="52" t="s">
        <v>1252</v>
      </c>
      <c r="H61" s="52" t="s">
        <v>1172</v>
      </c>
      <c r="I61" s="52" t="s">
        <v>1173</v>
      </c>
      <c r="J61" s="52">
        <v>138</v>
      </c>
      <c r="K61" s="52">
        <v>138</v>
      </c>
      <c r="L61" s="52" t="s">
        <v>1253</v>
      </c>
      <c r="M61" s="52" t="s">
        <v>1254</v>
      </c>
      <c r="N61" s="52"/>
      <c r="O61" s="64"/>
      <c r="P61" s="54"/>
      <c r="Q61" s="52"/>
      <c r="R61" s="52"/>
      <c r="S61" s="52"/>
      <c r="T61" s="52"/>
      <c r="U61" s="52"/>
      <c r="V61" s="52"/>
      <c r="W61" s="52"/>
    </row>
    <row r="62" spans="1:23" s="22" customFormat="1" ht="73.5">
      <c r="A62" s="44">
        <v>55</v>
      </c>
      <c r="B62" s="50" t="s">
        <v>1204</v>
      </c>
      <c r="C62" s="51" t="s">
        <v>1251</v>
      </c>
      <c r="D62" s="51" t="s">
        <v>1248</v>
      </c>
      <c r="E62" s="52" t="s">
        <v>1249</v>
      </c>
      <c r="F62" s="52" t="s">
        <v>217</v>
      </c>
      <c r="G62" s="52" t="s">
        <v>1252</v>
      </c>
      <c r="H62" s="52" t="s">
        <v>1172</v>
      </c>
      <c r="I62" s="52" t="s">
        <v>1173</v>
      </c>
      <c r="J62" s="52">
        <v>1108</v>
      </c>
      <c r="K62" s="65">
        <v>1108</v>
      </c>
      <c r="L62" s="52" t="s">
        <v>1255</v>
      </c>
      <c r="M62" s="52" t="s">
        <v>1203</v>
      </c>
      <c r="N62" s="52"/>
      <c r="O62" s="64"/>
      <c r="P62" s="54"/>
      <c r="Q62" s="52"/>
      <c r="R62" s="52"/>
      <c r="S62" s="52"/>
      <c r="T62" s="52"/>
      <c r="U62" s="52"/>
      <c r="V62" s="52"/>
      <c r="W62" s="52"/>
    </row>
    <row r="63" spans="1:23" s="22" customFormat="1" ht="63">
      <c r="A63" s="44">
        <v>56</v>
      </c>
      <c r="B63" s="50" t="s">
        <v>1204</v>
      </c>
      <c r="C63" s="51" t="s">
        <v>1251</v>
      </c>
      <c r="D63" s="51" t="s">
        <v>1248</v>
      </c>
      <c r="E63" s="52" t="s">
        <v>1249</v>
      </c>
      <c r="F63" s="52" t="s">
        <v>217</v>
      </c>
      <c r="G63" s="52" t="s">
        <v>1252</v>
      </c>
      <c r="H63" s="52" t="s">
        <v>1172</v>
      </c>
      <c r="I63" s="52" t="s">
        <v>1173</v>
      </c>
      <c r="J63" s="52">
        <v>113.605</v>
      </c>
      <c r="K63" s="52"/>
      <c r="L63" s="65"/>
      <c r="M63" s="65"/>
      <c r="N63" s="63">
        <v>113.605</v>
      </c>
      <c r="O63" s="54" t="s">
        <v>1190</v>
      </c>
      <c r="P63" s="54" t="s">
        <v>1191</v>
      </c>
      <c r="Q63" s="52"/>
      <c r="R63" s="52"/>
      <c r="S63" s="52"/>
      <c r="T63" s="52"/>
      <c r="U63" s="52"/>
      <c r="V63" s="52"/>
      <c r="W63" s="52"/>
    </row>
    <row r="64" spans="1:23" s="22" customFormat="1" ht="42">
      <c r="A64" s="44">
        <v>57</v>
      </c>
      <c r="B64" s="50" t="s">
        <v>1204</v>
      </c>
      <c r="C64" s="51" t="s">
        <v>1251</v>
      </c>
      <c r="D64" s="51" t="s">
        <v>1248</v>
      </c>
      <c r="E64" s="52" t="s">
        <v>1249</v>
      </c>
      <c r="F64" s="52" t="s">
        <v>217</v>
      </c>
      <c r="G64" s="52" t="s">
        <v>1252</v>
      </c>
      <c r="H64" s="52" t="s">
        <v>1172</v>
      </c>
      <c r="I64" s="52" t="s">
        <v>1173</v>
      </c>
      <c r="J64" s="52">
        <v>0.2</v>
      </c>
      <c r="K64" s="52"/>
      <c r="L64" s="52"/>
      <c r="M64" s="52"/>
      <c r="N64" s="66">
        <v>0.2</v>
      </c>
      <c r="O64" s="61" t="s">
        <v>794</v>
      </c>
      <c r="P64" s="52" t="s">
        <v>1196</v>
      </c>
      <c r="Q64" s="52"/>
      <c r="R64" s="52"/>
      <c r="S64" s="52"/>
      <c r="T64" s="52"/>
      <c r="U64" s="52"/>
      <c r="V64" s="52"/>
      <c r="W64" s="52"/>
    </row>
    <row r="65" spans="1:23" s="22" customFormat="1" ht="52.5">
      <c r="A65" s="44">
        <v>58</v>
      </c>
      <c r="B65" s="50" t="s">
        <v>1204</v>
      </c>
      <c r="C65" s="51" t="s">
        <v>1251</v>
      </c>
      <c r="D65" s="51" t="s">
        <v>1248</v>
      </c>
      <c r="E65" s="52" t="s">
        <v>1249</v>
      </c>
      <c r="F65" s="52" t="s">
        <v>217</v>
      </c>
      <c r="G65" s="52" t="s">
        <v>1252</v>
      </c>
      <c r="H65" s="52" t="s">
        <v>1172</v>
      </c>
      <c r="I65" s="52" t="s">
        <v>1173</v>
      </c>
      <c r="J65" s="52">
        <v>20.195</v>
      </c>
      <c r="K65" s="52"/>
      <c r="L65" s="52"/>
      <c r="M65" s="52"/>
      <c r="N65" s="52">
        <v>20.195</v>
      </c>
      <c r="O65" s="52" t="s">
        <v>1256</v>
      </c>
      <c r="P65" s="52" t="s">
        <v>1088</v>
      </c>
      <c r="Q65" s="52"/>
      <c r="R65" s="52"/>
      <c r="S65" s="52"/>
      <c r="T65" s="52"/>
      <c r="U65" s="52"/>
      <c r="V65" s="52"/>
      <c r="W65" s="52"/>
    </row>
    <row r="66" spans="1:23" s="22" customFormat="1" ht="42">
      <c r="A66" s="44">
        <v>59</v>
      </c>
      <c r="B66" s="50" t="s">
        <v>1204</v>
      </c>
      <c r="C66" s="70" t="s">
        <v>1257</v>
      </c>
      <c r="D66" s="52" t="s">
        <v>1258</v>
      </c>
      <c r="E66" s="52" t="s">
        <v>1259</v>
      </c>
      <c r="F66" s="52" t="s">
        <v>594</v>
      </c>
      <c r="G66" s="52" t="s">
        <v>1231</v>
      </c>
      <c r="H66" s="52" t="s">
        <v>1172</v>
      </c>
      <c r="I66" s="52" t="s">
        <v>1173</v>
      </c>
      <c r="J66" s="95">
        <v>50</v>
      </c>
      <c r="K66" s="96">
        <v>50</v>
      </c>
      <c r="L66" s="96" t="s">
        <v>183</v>
      </c>
      <c r="M66" s="96" t="s">
        <v>1076</v>
      </c>
      <c r="N66" s="95"/>
      <c r="O66" s="96"/>
      <c r="P66" s="96"/>
      <c r="Q66" s="52"/>
      <c r="R66" s="52"/>
      <c r="S66" s="52"/>
      <c r="T66" s="52"/>
      <c r="U66" s="107"/>
      <c r="V66" s="52"/>
      <c r="W66" s="52"/>
    </row>
    <row r="67" spans="1:23" s="22" customFormat="1" ht="52.5">
      <c r="A67" s="44">
        <v>60</v>
      </c>
      <c r="B67" s="50" t="s">
        <v>1260</v>
      </c>
      <c r="C67" s="51" t="s">
        <v>1261</v>
      </c>
      <c r="D67" s="52" t="s">
        <v>1262</v>
      </c>
      <c r="E67" s="52" t="s">
        <v>1263</v>
      </c>
      <c r="F67" s="52" t="s">
        <v>1264</v>
      </c>
      <c r="G67" s="52" t="s">
        <v>1231</v>
      </c>
      <c r="H67" s="52" t="s">
        <v>1172</v>
      </c>
      <c r="I67" s="52" t="s">
        <v>1173</v>
      </c>
      <c r="J67" s="52">
        <v>25</v>
      </c>
      <c r="K67" s="52">
        <v>25</v>
      </c>
      <c r="L67" s="52" t="s">
        <v>183</v>
      </c>
      <c r="M67" s="52" t="s">
        <v>1076</v>
      </c>
      <c r="N67" s="52"/>
      <c r="O67" s="52"/>
      <c r="P67" s="52"/>
      <c r="Q67" s="52"/>
      <c r="R67" s="52"/>
      <c r="S67" s="52"/>
      <c r="T67" s="52"/>
      <c r="U67" s="52"/>
      <c r="V67" s="52">
        <v>25</v>
      </c>
      <c r="W67" s="52"/>
    </row>
    <row r="68" spans="1:23" s="22" customFormat="1" ht="115.5">
      <c r="A68" s="44">
        <v>61</v>
      </c>
      <c r="B68" s="50" t="s">
        <v>1260</v>
      </c>
      <c r="C68" s="51" t="s">
        <v>1265</v>
      </c>
      <c r="D68" s="52" t="s">
        <v>1266</v>
      </c>
      <c r="E68" s="52" t="s">
        <v>1267</v>
      </c>
      <c r="F68" s="52" t="s">
        <v>1268</v>
      </c>
      <c r="G68" s="52" t="s">
        <v>1171</v>
      </c>
      <c r="H68" s="52" t="s">
        <v>1172</v>
      </c>
      <c r="I68" s="52" t="s">
        <v>1173</v>
      </c>
      <c r="J68" s="52">
        <v>130</v>
      </c>
      <c r="K68" s="52"/>
      <c r="L68" s="52"/>
      <c r="M68" s="52"/>
      <c r="N68" s="52">
        <v>130</v>
      </c>
      <c r="O68" s="52" t="s">
        <v>1190</v>
      </c>
      <c r="P68" s="52" t="s">
        <v>1269</v>
      </c>
      <c r="Q68" s="52"/>
      <c r="R68" s="52"/>
      <c r="S68" s="52"/>
      <c r="T68" s="52"/>
      <c r="U68" s="52"/>
      <c r="V68" s="52"/>
      <c r="W68" s="52"/>
    </row>
    <row r="69" spans="1:23" s="22" customFormat="1" ht="115.5">
      <c r="A69" s="44">
        <v>62</v>
      </c>
      <c r="B69" s="50" t="s">
        <v>1260</v>
      </c>
      <c r="C69" s="51" t="s">
        <v>1270</v>
      </c>
      <c r="D69" s="52" t="s">
        <v>1271</v>
      </c>
      <c r="E69" s="52" t="s">
        <v>1267</v>
      </c>
      <c r="F69" s="52" t="s">
        <v>1268</v>
      </c>
      <c r="G69" s="52" t="s">
        <v>1171</v>
      </c>
      <c r="H69" s="52" t="s">
        <v>1172</v>
      </c>
      <c r="I69" s="52" t="s">
        <v>1173</v>
      </c>
      <c r="J69" s="52">
        <v>70</v>
      </c>
      <c r="K69" s="52"/>
      <c r="L69" s="52"/>
      <c r="M69" s="52"/>
      <c r="N69" s="52">
        <v>70</v>
      </c>
      <c r="O69" s="52" t="s">
        <v>1190</v>
      </c>
      <c r="P69" s="52" t="s">
        <v>1269</v>
      </c>
      <c r="Q69" s="52"/>
      <c r="R69" s="52"/>
      <c r="S69" s="52"/>
      <c r="T69" s="52"/>
      <c r="U69" s="52"/>
      <c r="V69" s="52"/>
      <c r="W69" s="52"/>
    </row>
    <row r="70" spans="1:23" s="22" customFormat="1" ht="115.5">
      <c r="A70" s="44">
        <v>63</v>
      </c>
      <c r="B70" s="50" t="s">
        <v>1260</v>
      </c>
      <c r="C70" s="51" t="s">
        <v>1272</v>
      </c>
      <c r="D70" s="52" t="s">
        <v>1273</v>
      </c>
      <c r="E70" s="52" t="s">
        <v>1274</v>
      </c>
      <c r="F70" s="52" t="s">
        <v>1268</v>
      </c>
      <c r="G70" s="52" t="s">
        <v>1275</v>
      </c>
      <c r="H70" s="52" t="s">
        <v>1172</v>
      </c>
      <c r="I70" s="52" t="s">
        <v>1173</v>
      </c>
      <c r="J70" s="52">
        <v>340.545</v>
      </c>
      <c r="K70" s="52"/>
      <c r="L70" s="52"/>
      <c r="M70" s="52"/>
      <c r="N70" s="52">
        <v>340.545</v>
      </c>
      <c r="O70" s="52" t="s">
        <v>1190</v>
      </c>
      <c r="P70" s="52" t="s">
        <v>1269</v>
      </c>
      <c r="Q70" s="52"/>
      <c r="R70" s="52"/>
      <c r="S70" s="52"/>
      <c r="T70" s="52"/>
      <c r="U70" s="52"/>
      <c r="V70" s="52"/>
      <c r="W70" s="52"/>
    </row>
    <row r="71" spans="1:23" s="22" customFormat="1" ht="63">
      <c r="A71" s="44">
        <v>64</v>
      </c>
      <c r="B71" s="50" t="s">
        <v>1260</v>
      </c>
      <c r="C71" s="51" t="s">
        <v>1276</v>
      </c>
      <c r="D71" s="52" t="s">
        <v>1277</v>
      </c>
      <c r="E71" s="52" t="s">
        <v>1278</v>
      </c>
      <c r="F71" s="52" t="s">
        <v>1268</v>
      </c>
      <c r="G71" s="52" t="s">
        <v>1275</v>
      </c>
      <c r="H71" s="52" t="s">
        <v>1172</v>
      </c>
      <c r="I71" s="52" t="s">
        <v>1173</v>
      </c>
      <c r="J71" s="52">
        <v>454.15</v>
      </c>
      <c r="K71" s="52"/>
      <c r="L71" s="52"/>
      <c r="M71" s="52"/>
      <c r="N71" s="52">
        <v>454.15</v>
      </c>
      <c r="O71" s="52" t="s">
        <v>1190</v>
      </c>
      <c r="P71" s="52" t="s">
        <v>1269</v>
      </c>
      <c r="Q71" s="52"/>
      <c r="R71" s="52"/>
      <c r="S71" s="52"/>
      <c r="T71" s="52"/>
      <c r="U71" s="52"/>
      <c r="V71" s="52"/>
      <c r="W71" s="52"/>
    </row>
    <row r="72" spans="1:23" s="21" customFormat="1" ht="94.5">
      <c r="A72" s="44">
        <v>65</v>
      </c>
      <c r="B72" s="50" t="s">
        <v>1260</v>
      </c>
      <c r="C72" s="51" t="s">
        <v>1279</v>
      </c>
      <c r="D72" s="52" t="s">
        <v>1280</v>
      </c>
      <c r="E72" s="52" t="s">
        <v>1281</v>
      </c>
      <c r="F72" s="52" t="s">
        <v>1268</v>
      </c>
      <c r="G72" s="52" t="s">
        <v>1275</v>
      </c>
      <c r="H72" s="52" t="s">
        <v>1172</v>
      </c>
      <c r="I72" s="52" t="s">
        <v>1173</v>
      </c>
      <c r="J72" s="52">
        <v>217.5</v>
      </c>
      <c r="K72" s="52"/>
      <c r="L72" s="52"/>
      <c r="M72" s="52"/>
      <c r="N72" s="52">
        <v>217.5</v>
      </c>
      <c r="O72" s="61" t="s">
        <v>794</v>
      </c>
      <c r="P72" s="52" t="s">
        <v>1196</v>
      </c>
      <c r="Q72" s="52"/>
      <c r="R72" s="52"/>
      <c r="S72" s="52"/>
      <c r="T72" s="52"/>
      <c r="U72" s="52"/>
      <c r="V72" s="52"/>
      <c r="W72" s="52" t="s">
        <v>1282</v>
      </c>
    </row>
    <row r="73" spans="1:23" s="21" customFormat="1" ht="52.5">
      <c r="A73" s="44">
        <v>66</v>
      </c>
      <c r="B73" s="50" t="s">
        <v>1260</v>
      </c>
      <c r="C73" s="51" t="s">
        <v>1279</v>
      </c>
      <c r="D73" s="52" t="s">
        <v>1283</v>
      </c>
      <c r="E73" s="52" t="s">
        <v>1284</v>
      </c>
      <c r="F73" s="52" t="s">
        <v>1268</v>
      </c>
      <c r="G73" s="52" t="s">
        <v>1275</v>
      </c>
      <c r="H73" s="52" t="s">
        <v>1172</v>
      </c>
      <c r="I73" s="52" t="s">
        <v>1173</v>
      </c>
      <c r="J73" s="52">
        <v>7</v>
      </c>
      <c r="K73" s="52"/>
      <c r="L73" s="52"/>
      <c r="M73" s="52"/>
      <c r="N73" s="52">
        <v>7</v>
      </c>
      <c r="O73" s="52" t="s">
        <v>1025</v>
      </c>
      <c r="P73" s="52" t="s">
        <v>1285</v>
      </c>
      <c r="Q73" s="52"/>
      <c r="R73" s="52"/>
      <c r="S73" s="52"/>
      <c r="T73" s="52"/>
      <c r="U73" s="52"/>
      <c r="V73" s="52"/>
      <c r="W73" s="52"/>
    </row>
    <row r="74" spans="1:23" s="21" customFormat="1" ht="52.5">
      <c r="A74" s="44">
        <v>67</v>
      </c>
      <c r="B74" s="50" t="s">
        <v>1260</v>
      </c>
      <c r="C74" s="51" t="s">
        <v>1279</v>
      </c>
      <c r="D74" s="52" t="s">
        <v>1286</v>
      </c>
      <c r="E74" s="52" t="s">
        <v>1287</v>
      </c>
      <c r="F74" s="52" t="s">
        <v>1268</v>
      </c>
      <c r="G74" s="52" t="s">
        <v>1275</v>
      </c>
      <c r="H74" s="52" t="s">
        <v>1172</v>
      </c>
      <c r="I74" s="52" t="s">
        <v>1173</v>
      </c>
      <c r="J74" s="52">
        <v>9.5</v>
      </c>
      <c r="K74" s="52"/>
      <c r="L74" s="52"/>
      <c r="M74" s="52"/>
      <c r="N74" s="52">
        <v>9.5</v>
      </c>
      <c r="O74" s="52" t="s">
        <v>1256</v>
      </c>
      <c r="P74" s="52" t="s">
        <v>1088</v>
      </c>
      <c r="Q74" s="52"/>
      <c r="R74" s="52"/>
      <c r="S74" s="52"/>
      <c r="T74" s="52"/>
      <c r="U74" s="52"/>
      <c r="V74" s="52"/>
      <c r="W74" s="52"/>
    </row>
    <row r="75" spans="1:23" s="21" customFormat="1" ht="52.5">
      <c r="A75" s="44">
        <v>68</v>
      </c>
      <c r="B75" s="51" t="s">
        <v>1260</v>
      </c>
      <c r="C75" s="51" t="s">
        <v>1279</v>
      </c>
      <c r="D75" s="51" t="s">
        <v>1286</v>
      </c>
      <c r="E75" s="51" t="s">
        <v>1287</v>
      </c>
      <c r="F75" s="51" t="s">
        <v>1288</v>
      </c>
      <c r="G75" s="51" t="s">
        <v>1275</v>
      </c>
      <c r="H75" s="51" t="s">
        <v>1172</v>
      </c>
      <c r="I75" s="51" t="s">
        <v>1173</v>
      </c>
      <c r="J75" s="52">
        <v>91</v>
      </c>
      <c r="K75" s="52"/>
      <c r="L75" s="51"/>
      <c r="M75" s="51"/>
      <c r="N75" s="52">
        <v>91</v>
      </c>
      <c r="O75" s="51" t="s">
        <v>1034</v>
      </c>
      <c r="P75" s="51" t="s">
        <v>1289</v>
      </c>
      <c r="Q75" s="51"/>
      <c r="R75" s="51"/>
      <c r="S75" s="51"/>
      <c r="T75" s="51"/>
      <c r="U75" s="51"/>
      <c r="V75" s="51"/>
      <c r="W75" s="51"/>
    </row>
    <row r="76" spans="1:23" s="21" customFormat="1" ht="52.5">
      <c r="A76" s="44">
        <v>69</v>
      </c>
      <c r="B76" s="51" t="s">
        <v>1290</v>
      </c>
      <c r="C76" s="51" t="s">
        <v>1291</v>
      </c>
      <c r="D76" s="51" t="s">
        <v>1292</v>
      </c>
      <c r="E76" s="51" t="s">
        <v>1293</v>
      </c>
      <c r="F76" s="51" t="s">
        <v>455</v>
      </c>
      <c r="G76" s="51" t="s">
        <v>1294</v>
      </c>
      <c r="H76" s="51" t="s">
        <v>1295</v>
      </c>
      <c r="I76" s="51" t="s">
        <v>1296</v>
      </c>
      <c r="J76" s="52">
        <v>400</v>
      </c>
      <c r="K76" s="52">
        <v>138</v>
      </c>
      <c r="L76" s="51" t="s">
        <v>1297</v>
      </c>
      <c r="M76" s="51" t="s">
        <v>1298</v>
      </c>
      <c r="N76" s="52">
        <v>45</v>
      </c>
      <c r="O76" s="51" t="s">
        <v>1034</v>
      </c>
      <c r="P76" s="51" t="s">
        <v>1299</v>
      </c>
      <c r="Q76" s="51"/>
      <c r="R76" s="51"/>
      <c r="S76" s="51"/>
      <c r="T76" s="51">
        <v>217</v>
      </c>
      <c r="U76" s="51"/>
      <c r="V76" s="51">
        <v>183</v>
      </c>
      <c r="W76" s="51"/>
    </row>
    <row r="77" spans="1:23" s="21" customFormat="1" ht="105">
      <c r="A77" s="44">
        <v>70</v>
      </c>
      <c r="B77" s="51" t="s">
        <v>1017</v>
      </c>
      <c r="C77" s="51" t="s">
        <v>1300</v>
      </c>
      <c r="D77" s="51" t="s">
        <v>1301</v>
      </c>
      <c r="E77" s="51" t="s">
        <v>1302</v>
      </c>
      <c r="F77" s="51" t="s">
        <v>455</v>
      </c>
      <c r="G77" s="51" t="s">
        <v>1294</v>
      </c>
      <c r="H77" s="51" t="s">
        <v>1295</v>
      </c>
      <c r="I77" s="51" t="s">
        <v>1296</v>
      </c>
      <c r="J77" s="52">
        <v>400</v>
      </c>
      <c r="K77" s="51"/>
      <c r="L77" s="51"/>
      <c r="M77" s="51"/>
      <c r="N77" s="52">
        <v>400</v>
      </c>
      <c r="O77" s="51" t="s">
        <v>1034</v>
      </c>
      <c r="P77" s="51" t="s">
        <v>1299</v>
      </c>
      <c r="Q77" s="51"/>
      <c r="R77" s="51"/>
      <c r="S77" s="51"/>
      <c r="T77" s="51"/>
      <c r="U77" s="51"/>
      <c r="V77" s="51">
        <v>0</v>
      </c>
      <c r="W77" s="51"/>
    </row>
    <row r="78" spans="1:23" s="1" customFormat="1" ht="52.5">
      <c r="A78" s="44">
        <v>71</v>
      </c>
      <c r="B78" s="71" t="s">
        <v>1027</v>
      </c>
      <c r="C78" s="71" t="s">
        <v>1303</v>
      </c>
      <c r="D78" s="71" t="s">
        <v>1304</v>
      </c>
      <c r="E78" s="71" t="s">
        <v>1305</v>
      </c>
      <c r="F78" s="71" t="s">
        <v>1306</v>
      </c>
      <c r="G78" s="71" t="s">
        <v>1307</v>
      </c>
      <c r="H78" s="71" t="s">
        <v>1308</v>
      </c>
      <c r="I78" s="71" t="s">
        <v>1309</v>
      </c>
      <c r="J78" s="44">
        <v>25800</v>
      </c>
      <c r="K78" s="44">
        <v>18854</v>
      </c>
      <c r="L78" s="71" t="s">
        <v>1310</v>
      </c>
      <c r="M78" s="71" t="s">
        <v>1311</v>
      </c>
      <c r="N78" s="71"/>
      <c r="O78" s="71"/>
      <c r="P78" s="71"/>
      <c r="Q78" s="71">
        <v>6946</v>
      </c>
      <c r="R78" s="71"/>
      <c r="S78" s="71"/>
      <c r="T78" s="71"/>
      <c r="U78" s="71"/>
      <c r="V78" s="71"/>
      <c r="W78" s="71"/>
    </row>
    <row r="79" spans="1:23" s="25" customFormat="1" ht="178.5">
      <c r="A79" s="72">
        <v>72</v>
      </c>
      <c r="B79" s="71" t="s">
        <v>1017</v>
      </c>
      <c r="C79" s="71" t="s">
        <v>1312</v>
      </c>
      <c r="D79" s="73" t="s">
        <v>1313</v>
      </c>
      <c r="E79" s="71" t="s">
        <v>1314</v>
      </c>
      <c r="F79" s="71" t="s">
        <v>1315</v>
      </c>
      <c r="G79" s="71" t="s">
        <v>1316</v>
      </c>
      <c r="H79" s="71" t="s">
        <v>1317</v>
      </c>
      <c r="I79" s="71" t="s">
        <v>1318</v>
      </c>
      <c r="J79" s="71">
        <v>20</v>
      </c>
      <c r="K79" s="71"/>
      <c r="L79" s="71"/>
      <c r="M79" s="71"/>
      <c r="N79" s="71">
        <v>20</v>
      </c>
      <c r="O79" s="71"/>
      <c r="P79" s="71" t="s">
        <v>1319</v>
      </c>
      <c r="Q79" s="71"/>
      <c r="R79" s="71"/>
      <c r="S79" s="71"/>
      <c r="T79" s="71"/>
      <c r="U79" s="71"/>
      <c r="V79" s="71"/>
      <c r="W79" s="71"/>
    </row>
    <row r="80" spans="1:23" s="1" customFormat="1" ht="84">
      <c r="A80" s="44">
        <v>73</v>
      </c>
      <c r="B80" s="71" t="s">
        <v>1061</v>
      </c>
      <c r="C80" s="74" t="s">
        <v>1320</v>
      </c>
      <c r="D80" s="74" t="s">
        <v>1321</v>
      </c>
      <c r="E80" s="74" t="s">
        <v>1322</v>
      </c>
      <c r="F80" s="74" t="s">
        <v>1323</v>
      </c>
      <c r="G80" s="71" t="s">
        <v>1324</v>
      </c>
      <c r="H80" s="71" t="s">
        <v>1325</v>
      </c>
      <c r="I80" s="71" t="s">
        <v>1326</v>
      </c>
      <c r="J80" s="71">
        <v>484.37</v>
      </c>
      <c r="K80" s="71">
        <v>232</v>
      </c>
      <c r="L80" s="71" t="s">
        <v>1327</v>
      </c>
      <c r="M80" s="74" t="s">
        <v>1328</v>
      </c>
      <c r="N80" s="74"/>
      <c r="O80" s="71"/>
      <c r="P80" s="71"/>
      <c r="Q80" s="71"/>
      <c r="R80" s="71"/>
      <c r="S80" s="71"/>
      <c r="T80" s="71"/>
      <c r="U80" s="71">
        <v>252.37</v>
      </c>
      <c r="V80" s="71"/>
      <c r="W80" s="71" t="s">
        <v>1329</v>
      </c>
    </row>
    <row r="81" spans="1:23" s="1" customFormat="1" ht="84" customHeight="1">
      <c r="A81" s="44">
        <v>74</v>
      </c>
      <c r="B81" s="71" t="s">
        <v>1061</v>
      </c>
      <c r="C81" s="75" t="s">
        <v>1330</v>
      </c>
      <c r="D81" s="75" t="s">
        <v>1331</v>
      </c>
      <c r="E81" s="75" t="s">
        <v>1332</v>
      </c>
      <c r="F81" s="76" t="s">
        <v>221</v>
      </c>
      <c r="G81" s="71" t="s">
        <v>1324</v>
      </c>
      <c r="H81" s="71" t="s">
        <v>1325</v>
      </c>
      <c r="I81" s="71" t="s">
        <v>1326</v>
      </c>
      <c r="J81" s="71">
        <v>158</v>
      </c>
      <c r="K81" s="71"/>
      <c r="L81" s="71"/>
      <c r="M81" s="74"/>
      <c r="N81" s="75">
        <v>158</v>
      </c>
      <c r="O81" s="71" t="s">
        <v>1333</v>
      </c>
      <c r="P81" s="71" t="s">
        <v>1334</v>
      </c>
      <c r="Q81" s="71"/>
      <c r="R81" s="71"/>
      <c r="S81" s="71"/>
      <c r="T81" s="71"/>
      <c r="U81" s="71"/>
      <c r="V81" s="71"/>
      <c r="W81" s="71"/>
    </row>
    <row r="82" spans="1:23" s="1" customFormat="1" ht="98.25" customHeight="1">
      <c r="A82" s="44">
        <v>75</v>
      </c>
      <c r="B82" s="71" t="s">
        <v>1061</v>
      </c>
      <c r="C82" s="71" t="s">
        <v>1335</v>
      </c>
      <c r="D82" s="71" t="s">
        <v>1336</v>
      </c>
      <c r="E82" s="71" t="s">
        <v>1337</v>
      </c>
      <c r="F82" s="71" t="s">
        <v>221</v>
      </c>
      <c r="G82" s="71" t="s">
        <v>1324</v>
      </c>
      <c r="H82" s="71" t="s">
        <v>1325</v>
      </c>
      <c r="I82" s="71" t="s">
        <v>1326</v>
      </c>
      <c r="J82" s="71">
        <v>91</v>
      </c>
      <c r="K82" s="71"/>
      <c r="L82" s="71"/>
      <c r="M82" s="71"/>
      <c r="N82" s="71">
        <v>91</v>
      </c>
      <c r="O82" s="71" t="s">
        <v>1333</v>
      </c>
      <c r="P82" s="71" t="s">
        <v>1334</v>
      </c>
      <c r="Q82" s="71"/>
      <c r="R82" s="71"/>
      <c r="S82" s="71"/>
      <c r="T82" s="71"/>
      <c r="U82" s="71"/>
      <c r="V82" s="71"/>
      <c r="W82" s="71"/>
    </row>
    <row r="83" spans="1:23" s="1" customFormat="1" ht="31.5">
      <c r="A83" s="71">
        <v>76</v>
      </c>
      <c r="B83" s="71" t="s">
        <v>1017</v>
      </c>
      <c r="C83" s="71" t="s">
        <v>1338</v>
      </c>
      <c r="D83" s="71" t="s">
        <v>1339</v>
      </c>
      <c r="E83" s="71" t="s">
        <v>1340</v>
      </c>
      <c r="F83" s="71" t="s">
        <v>221</v>
      </c>
      <c r="G83" s="71" t="s">
        <v>1341</v>
      </c>
      <c r="H83" s="71" t="s">
        <v>1342</v>
      </c>
      <c r="I83" s="44" t="s">
        <v>1343</v>
      </c>
      <c r="J83" s="71">
        <v>1500</v>
      </c>
      <c r="K83" s="71"/>
      <c r="L83" s="71"/>
      <c r="M83" s="71"/>
      <c r="N83" s="97">
        <v>500</v>
      </c>
      <c r="O83" s="71" t="s">
        <v>1327</v>
      </c>
      <c r="P83" s="71" t="s">
        <v>1344</v>
      </c>
      <c r="Q83" s="71">
        <v>500</v>
      </c>
      <c r="R83" s="71"/>
      <c r="S83" s="71"/>
      <c r="T83" s="71">
        <v>500</v>
      </c>
      <c r="U83" s="71"/>
      <c r="V83" s="71">
        <v>500</v>
      </c>
      <c r="W83" s="71"/>
    </row>
    <row r="84" spans="1:23" s="1" customFormat="1" ht="21">
      <c r="A84" s="71">
        <v>77</v>
      </c>
      <c r="B84" s="71" t="s">
        <v>1027</v>
      </c>
      <c r="C84" s="71" t="s">
        <v>1345</v>
      </c>
      <c r="D84" s="71" t="s">
        <v>1346</v>
      </c>
      <c r="E84" s="71" t="s">
        <v>1347</v>
      </c>
      <c r="F84" s="71" t="s">
        <v>455</v>
      </c>
      <c r="G84" s="71" t="s">
        <v>1348</v>
      </c>
      <c r="H84" s="71" t="s">
        <v>1342</v>
      </c>
      <c r="I84" s="44" t="s">
        <v>1343</v>
      </c>
      <c r="J84" s="71">
        <v>230</v>
      </c>
      <c r="K84" s="71"/>
      <c r="L84" s="71"/>
      <c r="M84" s="71"/>
      <c r="N84" s="97"/>
      <c r="O84" s="71"/>
      <c r="P84" s="71"/>
      <c r="Q84" s="71">
        <v>230</v>
      </c>
      <c r="R84" s="71"/>
      <c r="S84" s="71"/>
      <c r="T84" s="71"/>
      <c r="U84" s="71"/>
      <c r="V84" s="71"/>
      <c r="W84" s="71"/>
    </row>
    <row r="85" spans="1:23" s="1" customFormat="1" ht="21">
      <c r="A85" s="71">
        <v>78</v>
      </c>
      <c r="B85" s="77" t="s">
        <v>1027</v>
      </c>
      <c r="C85" s="75" t="s">
        <v>1349</v>
      </c>
      <c r="D85" s="78" t="s">
        <v>1350</v>
      </c>
      <c r="E85" s="71" t="s">
        <v>1351</v>
      </c>
      <c r="F85" s="78" t="s">
        <v>1352</v>
      </c>
      <c r="G85" s="79" t="s">
        <v>1353</v>
      </c>
      <c r="H85" s="71" t="s">
        <v>1342</v>
      </c>
      <c r="I85" s="44" t="s">
        <v>1343</v>
      </c>
      <c r="J85" s="98" t="s">
        <v>1354</v>
      </c>
      <c r="K85" s="71"/>
      <c r="L85" s="71"/>
      <c r="M85" s="71"/>
      <c r="N85" s="97"/>
      <c r="O85" s="71"/>
      <c r="P85" s="71"/>
      <c r="Q85" s="98" t="s">
        <v>1354</v>
      </c>
      <c r="R85" s="71"/>
      <c r="S85" s="71"/>
      <c r="T85" s="71"/>
      <c r="U85" s="71"/>
      <c r="V85" s="71"/>
      <c r="W85" s="71"/>
    </row>
    <row r="86" spans="1:23" s="1" customFormat="1" ht="21">
      <c r="A86" s="71">
        <v>79</v>
      </c>
      <c r="B86" s="77" t="s">
        <v>1027</v>
      </c>
      <c r="C86" s="75" t="s">
        <v>1349</v>
      </c>
      <c r="D86" s="52" t="s">
        <v>1355</v>
      </c>
      <c r="E86" s="71" t="s">
        <v>1356</v>
      </c>
      <c r="F86" s="78" t="s">
        <v>1352</v>
      </c>
      <c r="G86" s="79" t="s">
        <v>1357</v>
      </c>
      <c r="H86" s="71" t="s">
        <v>1342</v>
      </c>
      <c r="I86" s="44" t="s">
        <v>1343</v>
      </c>
      <c r="J86" s="71">
        <v>10</v>
      </c>
      <c r="K86" s="71"/>
      <c r="L86" s="71"/>
      <c r="M86" s="71"/>
      <c r="N86" s="97"/>
      <c r="O86" s="71"/>
      <c r="P86" s="71"/>
      <c r="Q86" s="71">
        <v>10</v>
      </c>
      <c r="R86" s="71"/>
      <c r="S86" s="71"/>
      <c r="T86" s="71"/>
      <c r="U86" s="71"/>
      <c r="V86" s="71"/>
      <c r="W86" s="71"/>
    </row>
    <row r="87" spans="1:23" s="1" customFormat="1" ht="21">
      <c r="A87" s="71">
        <v>80</v>
      </c>
      <c r="B87" s="71" t="s">
        <v>1017</v>
      </c>
      <c r="C87" s="75" t="s">
        <v>1358</v>
      </c>
      <c r="D87" s="78" t="s">
        <v>1359</v>
      </c>
      <c r="E87" s="71" t="s">
        <v>1340</v>
      </c>
      <c r="F87" s="78" t="s">
        <v>1360</v>
      </c>
      <c r="G87" s="71" t="s">
        <v>1275</v>
      </c>
      <c r="H87" s="71" t="s">
        <v>1342</v>
      </c>
      <c r="I87" s="44" t="s">
        <v>1343</v>
      </c>
      <c r="J87" s="71">
        <v>5</v>
      </c>
      <c r="K87" s="71"/>
      <c r="L87" s="71"/>
      <c r="M87" s="71"/>
      <c r="N87" s="97"/>
      <c r="O87" s="71"/>
      <c r="P87" s="71"/>
      <c r="Q87" s="71">
        <v>5</v>
      </c>
      <c r="R87" s="71"/>
      <c r="S87" s="71"/>
      <c r="T87" s="71"/>
      <c r="U87" s="71"/>
      <c r="V87" s="71"/>
      <c r="W87" s="71"/>
    </row>
    <row r="88" spans="1:23" s="1" customFormat="1" ht="21">
      <c r="A88" s="71">
        <v>81</v>
      </c>
      <c r="B88" s="77" t="s">
        <v>1027</v>
      </c>
      <c r="C88" s="75" t="s">
        <v>1361</v>
      </c>
      <c r="D88" s="78" t="s">
        <v>1362</v>
      </c>
      <c r="E88" s="71" t="s">
        <v>1363</v>
      </c>
      <c r="F88" s="78" t="s">
        <v>1352</v>
      </c>
      <c r="G88" s="79" t="s">
        <v>1353</v>
      </c>
      <c r="H88" s="71" t="s">
        <v>1342</v>
      </c>
      <c r="I88" s="44" t="s">
        <v>1343</v>
      </c>
      <c r="J88" s="78">
        <v>2</v>
      </c>
      <c r="K88" s="71"/>
      <c r="L88" s="71"/>
      <c r="M88" s="71"/>
      <c r="N88" s="97"/>
      <c r="O88" s="71"/>
      <c r="P88" s="71"/>
      <c r="Q88" s="78">
        <v>2</v>
      </c>
      <c r="R88" s="71"/>
      <c r="S88" s="71"/>
      <c r="T88" s="71"/>
      <c r="U88" s="71"/>
      <c r="V88" s="71"/>
      <c r="W88" s="71"/>
    </row>
    <row r="89" spans="1:23" s="1" customFormat="1" ht="21">
      <c r="A89" s="71">
        <v>82</v>
      </c>
      <c r="B89" s="77" t="s">
        <v>1027</v>
      </c>
      <c r="C89" s="75" t="s">
        <v>1361</v>
      </c>
      <c r="D89" s="78" t="s">
        <v>1364</v>
      </c>
      <c r="E89" s="71" t="s">
        <v>1363</v>
      </c>
      <c r="F89" s="78" t="s">
        <v>1352</v>
      </c>
      <c r="G89" s="79" t="s">
        <v>1357</v>
      </c>
      <c r="H89" s="71" t="s">
        <v>1342</v>
      </c>
      <c r="I89" s="44" t="s">
        <v>1343</v>
      </c>
      <c r="J89" s="78">
        <v>2</v>
      </c>
      <c r="K89" s="71"/>
      <c r="L89" s="71"/>
      <c r="M89" s="71"/>
      <c r="N89" s="97"/>
      <c r="O89" s="71"/>
      <c r="P89" s="71"/>
      <c r="Q89" s="78">
        <v>2</v>
      </c>
      <c r="R89" s="71"/>
      <c r="S89" s="71"/>
      <c r="T89" s="71"/>
      <c r="U89" s="71"/>
      <c r="V89" s="71"/>
      <c r="W89" s="71"/>
    </row>
    <row r="90" spans="1:23" s="1" customFormat="1" ht="21">
      <c r="A90" s="71">
        <v>83</v>
      </c>
      <c r="B90" s="77" t="s">
        <v>1027</v>
      </c>
      <c r="C90" s="75" t="s">
        <v>1361</v>
      </c>
      <c r="D90" s="78" t="s">
        <v>1365</v>
      </c>
      <c r="E90" s="71" t="s">
        <v>1363</v>
      </c>
      <c r="F90" s="78" t="s">
        <v>1352</v>
      </c>
      <c r="G90" s="79" t="s">
        <v>1366</v>
      </c>
      <c r="H90" s="71" t="s">
        <v>1342</v>
      </c>
      <c r="I90" s="44" t="s">
        <v>1343</v>
      </c>
      <c r="J90" s="78">
        <v>1</v>
      </c>
      <c r="K90" s="71"/>
      <c r="L90" s="71"/>
      <c r="M90" s="71"/>
      <c r="N90" s="97"/>
      <c r="O90" s="71"/>
      <c r="P90" s="71"/>
      <c r="Q90" s="78">
        <v>1</v>
      </c>
      <c r="R90" s="71"/>
      <c r="S90" s="71"/>
      <c r="T90" s="71"/>
      <c r="U90" s="71"/>
      <c r="V90" s="71"/>
      <c r="W90" s="71"/>
    </row>
    <row r="91" spans="1:23" s="1" customFormat="1" ht="21">
      <c r="A91" s="71">
        <v>84</v>
      </c>
      <c r="B91" s="77" t="s">
        <v>1027</v>
      </c>
      <c r="C91" s="75" t="s">
        <v>1361</v>
      </c>
      <c r="D91" s="78" t="s">
        <v>1367</v>
      </c>
      <c r="E91" s="78" t="s">
        <v>1368</v>
      </c>
      <c r="F91" s="78" t="s">
        <v>1369</v>
      </c>
      <c r="G91" s="79" t="s">
        <v>1370</v>
      </c>
      <c r="H91" s="71" t="s">
        <v>1342</v>
      </c>
      <c r="I91" s="44" t="s">
        <v>1343</v>
      </c>
      <c r="J91" s="78">
        <v>10</v>
      </c>
      <c r="K91" s="71"/>
      <c r="L91" s="71"/>
      <c r="M91" s="71"/>
      <c r="N91" s="97"/>
      <c r="O91" s="71"/>
      <c r="P91" s="71"/>
      <c r="Q91" s="78">
        <v>10</v>
      </c>
      <c r="R91" s="71"/>
      <c r="S91" s="71"/>
      <c r="T91" s="71"/>
      <c r="U91" s="71"/>
      <c r="V91" s="71"/>
      <c r="W91" s="71"/>
    </row>
    <row r="92" spans="1:23" s="1" customFormat="1" ht="60" customHeight="1">
      <c r="A92" s="71">
        <v>85</v>
      </c>
      <c r="B92" s="77" t="s">
        <v>1027</v>
      </c>
      <c r="C92" s="75" t="s">
        <v>1371</v>
      </c>
      <c r="D92" s="78" t="s">
        <v>1372</v>
      </c>
      <c r="E92" s="71" t="s">
        <v>1363</v>
      </c>
      <c r="F92" s="78" t="s">
        <v>1352</v>
      </c>
      <c r="G92" s="79" t="s">
        <v>1353</v>
      </c>
      <c r="H92" s="71" t="s">
        <v>1342</v>
      </c>
      <c r="I92" s="44" t="s">
        <v>1343</v>
      </c>
      <c r="J92" s="78">
        <v>55</v>
      </c>
      <c r="K92" s="71"/>
      <c r="L92" s="71"/>
      <c r="M92" s="71"/>
      <c r="N92" s="97"/>
      <c r="O92" s="71"/>
      <c r="P92" s="71"/>
      <c r="Q92" s="78">
        <v>55</v>
      </c>
      <c r="R92" s="71"/>
      <c r="S92" s="71"/>
      <c r="T92" s="71"/>
      <c r="U92" s="71"/>
      <c r="V92" s="71"/>
      <c r="W92" s="71"/>
    </row>
    <row r="93" spans="1:23" s="1" customFormat="1" ht="21">
      <c r="A93" s="71">
        <v>86</v>
      </c>
      <c r="B93" s="77" t="s">
        <v>1027</v>
      </c>
      <c r="C93" s="75" t="s">
        <v>1371</v>
      </c>
      <c r="D93" s="78" t="s">
        <v>1373</v>
      </c>
      <c r="E93" s="71" t="s">
        <v>1363</v>
      </c>
      <c r="F93" s="78" t="s">
        <v>1352</v>
      </c>
      <c r="G93" s="79" t="s">
        <v>1357</v>
      </c>
      <c r="H93" s="71" t="s">
        <v>1342</v>
      </c>
      <c r="I93" s="44" t="s">
        <v>1343</v>
      </c>
      <c r="J93" s="78">
        <v>6</v>
      </c>
      <c r="K93" s="71"/>
      <c r="L93" s="71"/>
      <c r="M93" s="71"/>
      <c r="N93" s="97"/>
      <c r="O93" s="71"/>
      <c r="P93" s="71"/>
      <c r="Q93" s="78">
        <v>6</v>
      </c>
      <c r="R93" s="71"/>
      <c r="S93" s="71"/>
      <c r="T93" s="71"/>
      <c r="U93" s="71"/>
      <c r="V93" s="71"/>
      <c r="W93" s="71"/>
    </row>
    <row r="94" spans="1:23" s="1" customFormat="1" ht="21">
      <c r="A94" s="71">
        <v>87</v>
      </c>
      <c r="B94" s="77" t="s">
        <v>1027</v>
      </c>
      <c r="C94" s="75" t="s">
        <v>1371</v>
      </c>
      <c r="D94" s="78" t="s">
        <v>1374</v>
      </c>
      <c r="E94" s="71" t="s">
        <v>1363</v>
      </c>
      <c r="F94" s="78" t="s">
        <v>1352</v>
      </c>
      <c r="G94" s="79" t="s">
        <v>1366</v>
      </c>
      <c r="H94" s="71" t="s">
        <v>1342</v>
      </c>
      <c r="I94" s="44" t="s">
        <v>1343</v>
      </c>
      <c r="J94" s="78">
        <v>8</v>
      </c>
      <c r="K94" s="71"/>
      <c r="L94" s="71"/>
      <c r="M94" s="71"/>
      <c r="N94" s="97"/>
      <c r="O94" s="71"/>
      <c r="P94" s="71"/>
      <c r="Q94" s="78">
        <v>8</v>
      </c>
      <c r="R94" s="71"/>
      <c r="S94" s="71"/>
      <c r="T94" s="71"/>
      <c r="U94" s="71"/>
      <c r="V94" s="71"/>
      <c r="W94" s="71"/>
    </row>
    <row r="95" spans="1:23" s="1" customFormat="1" ht="45" customHeight="1">
      <c r="A95" s="71">
        <v>88</v>
      </c>
      <c r="B95" s="80" t="s">
        <v>1027</v>
      </c>
      <c r="C95" s="75" t="s">
        <v>1349</v>
      </c>
      <c r="D95" s="78" t="s">
        <v>1375</v>
      </c>
      <c r="E95" s="81" t="s">
        <v>1376</v>
      </c>
      <c r="F95" s="82" t="s">
        <v>1377</v>
      </c>
      <c r="G95" s="81" t="s">
        <v>1353</v>
      </c>
      <c r="H95" s="71" t="s">
        <v>1342</v>
      </c>
      <c r="I95" s="44" t="s">
        <v>1343</v>
      </c>
      <c r="J95" s="71" t="s">
        <v>1378</v>
      </c>
      <c r="K95" s="71"/>
      <c r="L95" s="81"/>
      <c r="M95" s="81"/>
      <c r="N95" s="99"/>
      <c r="O95" s="79"/>
      <c r="P95" s="79"/>
      <c r="Q95" s="84" t="s">
        <v>1378</v>
      </c>
      <c r="R95" s="79"/>
      <c r="S95" s="79"/>
      <c r="T95" s="79"/>
      <c r="U95" s="79"/>
      <c r="V95" s="79"/>
      <c r="W95" s="79"/>
    </row>
    <row r="96" spans="1:23" s="26" customFormat="1" ht="27.75" customHeight="1">
      <c r="A96" s="71">
        <v>89</v>
      </c>
      <c r="B96" s="80" t="s">
        <v>1027</v>
      </c>
      <c r="C96" s="75" t="s">
        <v>1349</v>
      </c>
      <c r="D96" s="78" t="s">
        <v>1379</v>
      </c>
      <c r="E96" s="71" t="s">
        <v>1356</v>
      </c>
      <c r="F96" s="82" t="s">
        <v>1377</v>
      </c>
      <c r="G96" s="81" t="s">
        <v>1353</v>
      </c>
      <c r="H96" s="71" t="s">
        <v>1342</v>
      </c>
      <c r="I96" s="44" t="s">
        <v>1343</v>
      </c>
      <c r="J96" s="71" t="s">
        <v>1380</v>
      </c>
      <c r="K96" s="71"/>
      <c r="L96" s="81"/>
      <c r="M96" s="81"/>
      <c r="N96" s="100"/>
      <c r="O96" s="81"/>
      <c r="P96" s="81"/>
      <c r="Q96" s="84" t="s">
        <v>1380</v>
      </c>
      <c r="R96" s="81"/>
      <c r="S96" s="81"/>
      <c r="T96" s="81"/>
      <c r="U96" s="81"/>
      <c r="V96" s="81"/>
      <c r="W96" s="81"/>
    </row>
    <row r="97" spans="1:23" s="1" customFormat="1" ht="36.75" customHeight="1">
      <c r="A97" s="71">
        <v>90</v>
      </c>
      <c r="B97" s="78" t="s">
        <v>1027</v>
      </c>
      <c r="C97" s="75" t="s">
        <v>1381</v>
      </c>
      <c r="D97" s="83" t="s">
        <v>1382</v>
      </c>
      <c r="E97" s="71" t="s">
        <v>1351</v>
      </c>
      <c r="F97" s="83" t="s">
        <v>1377</v>
      </c>
      <c r="G97" s="84" t="s">
        <v>1353</v>
      </c>
      <c r="H97" s="71" t="s">
        <v>1342</v>
      </c>
      <c r="I97" s="44" t="s">
        <v>1343</v>
      </c>
      <c r="J97" s="78">
        <v>70</v>
      </c>
      <c r="K97" s="78"/>
      <c r="L97" s="71"/>
      <c r="M97" s="71"/>
      <c r="N97" s="101"/>
      <c r="O97" s="84"/>
      <c r="P97" s="84"/>
      <c r="Q97" s="83">
        <v>70</v>
      </c>
      <c r="R97" s="84"/>
      <c r="S97" s="84"/>
      <c r="T97" s="84"/>
      <c r="U97" s="84"/>
      <c r="V97" s="84"/>
      <c r="W97" s="84"/>
    </row>
    <row r="98" spans="1:23" s="1" customFormat="1" ht="27" customHeight="1" hidden="1">
      <c r="A98" s="71">
        <v>91</v>
      </c>
      <c r="B98" s="83" t="s">
        <v>1027</v>
      </c>
      <c r="C98" s="75"/>
      <c r="D98" s="85"/>
      <c r="E98" s="71" t="s">
        <v>1351</v>
      </c>
      <c r="F98" s="85"/>
      <c r="G98" s="86"/>
      <c r="H98" s="71"/>
      <c r="I98" s="44"/>
      <c r="J98" s="78"/>
      <c r="K98" s="71"/>
      <c r="L98" s="71"/>
      <c r="M98" s="71"/>
      <c r="N98" s="102"/>
      <c r="O98" s="86"/>
      <c r="P98" s="86"/>
      <c r="Q98" s="85"/>
      <c r="R98" s="86"/>
      <c r="S98" s="86"/>
      <c r="T98" s="86"/>
      <c r="U98" s="86"/>
      <c r="V98" s="86"/>
      <c r="W98" s="86"/>
    </row>
    <row r="99" spans="1:23" s="1" customFormat="1" ht="39" customHeight="1">
      <c r="A99" s="71">
        <v>92</v>
      </c>
      <c r="B99" s="85"/>
      <c r="C99" s="75" t="s">
        <v>1371</v>
      </c>
      <c r="D99" s="78" t="s">
        <v>1373</v>
      </c>
      <c r="E99" s="71" t="s">
        <v>1351</v>
      </c>
      <c r="F99" s="78" t="s">
        <v>1377</v>
      </c>
      <c r="G99" s="71" t="s">
        <v>1353</v>
      </c>
      <c r="H99" s="71" t="s">
        <v>1342</v>
      </c>
      <c r="I99" s="44" t="s">
        <v>1343</v>
      </c>
      <c r="J99" s="78">
        <v>6</v>
      </c>
      <c r="K99" s="71"/>
      <c r="L99" s="71"/>
      <c r="M99" s="71"/>
      <c r="N99" s="101"/>
      <c r="O99" s="84"/>
      <c r="P99" s="84"/>
      <c r="Q99" s="83">
        <v>6</v>
      </c>
      <c r="R99" s="84"/>
      <c r="S99" s="84"/>
      <c r="T99" s="84"/>
      <c r="U99" s="84"/>
      <c r="V99" s="84"/>
      <c r="W99" s="84"/>
    </row>
    <row r="100" spans="1:23" s="27" customFormat="1" ht="46.5" customHeight="1">
      <c r="A100" s="71">
        <v>93</v>
      </c>
      <c r="B100" s="78" t="s">
        <v>1027</v>
      </c>
      <c r="C100" s="75" t="s">
        <v>1383</v>
      </c>
      <c r="D100" s="87" t="s">
        <v>1384</v>
      </c>
      <c r="E100" s="71" t="s">
        <v>1351</v>
      </c>
      <c r="F100" s="78" t="s">
        <v>1377</v>
      </c>
      <c r="G100" s="71" t="s">
        <v>1353</v>
      </c>
      <c r="H100" s="71" t="s">
        <v>1342</v>
      </c>
      <c r="I100" s="44" t="s">
        <v>1343</v>
      </c>
      <c r="J100" s="78">
        <v>100</v>
      </c>
      <c r="K100" s="78"/>
      <c r="L100" s="103"/>
      <c r="M100" s="103"/>
      <c r="N100" s="104"/>
      <c r="O100" s="103"/>
      <c r="P100" s="103"/>
      <c r="Q100" s="78">
        <v>100</v>
      </c>
      <c r="R100" s="103"/>
      <c r="S100" s="103"/>
      <c r="T100" s="103"/>
      <c r="U100" s="103"/>
      <c r="V100" s="103"/>
      <c r="W100" s="103"/>
    </row>
    <row r="101" spans="1:23" s="21" customFormat="1" ht="42">
      <c r="A101" s="71">
        <v>94</v>
      </c>
      <c r="B101" s="71" t="s">
        <v>1027</v>
      </c>
      <c r="C101" s="71" t="s">
        <v>1385</v>
      </c>
      <c r="D101" s="71" t="s">
        <v>1386</v>
      </c>
      <c r="E101" s="71" t="s">
        <v>1387</v>
      </c>
      <c r="F101" s="71" t="s">
        <v>1388</v>
      </c>
      <c r="G101" s="71" t="s">
        <v>1389</v>
      </c>
      <c r="H101" s="71" t="s">
        <v>1390</v>
      </c>
      <c r="I101" s="71" t="s">
        <v>1391</v>
      </c>
      <c r="J101" s="44">
        <v>223</v>
      </c>
      <c r="K101" s="44"/>
      <c r="L101" s="44"/>
      <c r="M101" s="44"/>
      <c r="N101" s="44">
        <v>223</v>
      </c>
      <c r="O101" s="71" t="s">
        <v>1392</v>
      </c>
      <c r="P101" s="71" t="s">
        <v>1393</v>
      </c>
      <c r="Q101" s="71">
        <v>0</v>
      </c>
      <c r="R101" s="71">
        <v>0</v>
      </c>
      <c r="S101" s="71">
        <v>0</v>
      </c>
      <c r="T101" s="71">
        <v>0</v>
      </c>
      <c r="U101" s="71">
        <v>0</v>
      </c>
      <c r="V101" s="71">
        <v>0</v>
      </c>
      <c r="W101" s="71"/>
    </row>
    <row r="102" spans="1:23" s="21" customFormat="1" ht="31.5">
      <c r="A102" s="71">
        <v>95</v>
      </c>
      <c r="B102" s="71" t="s">
        <v>1017</v>
      </c>
      <c r="C102" s="71" t="s">
        <v>1394</v>
      </c>
      <c r="D102" s="71" t="s">
        <v>1395</v>
      </c>
      <c r="E102" s="71" t="s">
        <v>1396</v>
      </c>
      <c r="F102" s="71" t="s">
        <v>1105</v>
      </c>
      <c r="G102" s="71" t="s">
        <v>1389</v>
      </c>
      <c r="H102" s="71" t="s">
        <v>1390</v>
      </c>
      <c r="I102" s="71" t="s">
        <v>1391</v>
      </c>
      <c r="J102" s="44">
        <v>400</v>
      </c>
      <c r="K102" s="44"/>
      <c r="L102" s="44"/>
      <c r="M102" s="44"/>
      <c r="N102" s="44">
        <v>400</v>
      </c>
      <c r="O102" s="71" t="s">
        <v>1392</v>
      </c>
      <c r="P102" s="71" t="s">
        <v>1397</v>
      </c>
      <c r="Q102" s="71">
        <v>0</v>
      </c>
      <c r="R102" s="71">
        <v>0</v>
      </c>
      <c r="S102" s="71">
        <v>0</v>
      </c>
      <c r="T102" s="71">
        <v>0</v>
      </c>
      <c r="U102" s="71">
        <v>0</v>
      </c>
      <c r="V102" s="71">
        <v>400</v>
      </c>
      <c r="W102" s="71"/>
    </row>
    <row r="103" spans="1:23" s="28" customFormat="1" ht="31.5">
      <c r="A103" s="88">
        <v>96</v>
      </c>
      <c r="B103" s="88" t="s">
        <v>1027</v>
      </c>
      <c r="C103" s="88" t="s">
        <v>1398</v>
      </c>
      <c r="D103" s="88" t="s">
        <v>1399</v>
      </c>
      <c r="E103" s="88" t="s">
        <v>1400</v>
      </c>
      <c r="F103" s="88" t="s">
        <v>1401</v>
      </c>
      <c r="G103" s="88" t="s">
        <v>1402</v>
      </c>
      <c r="H103" s="88" t="s">
        <v>1390</v>
      </c>
      <c r="I103" s="88" t="s">
        <v>1391</v>
      </c>
      <c r="J103" s="88">
        <v>199</v>
      </c>
      <c r="K103" s="88"/>
      <c r="L103" s="88"/>
      <c r="M103" s="88"/>
      <c r="N103" s="88">
        <v>199</v>
      </c>
      <c r="O103" s="88" t="s">
        <v>794</v>
      </c>
      <c r="P103" s="88" t="s">
        <v>1403</v>
      </c>
      <c r="Q103" s="88">
        <v>0</v>
      </c>
      <c r="R103" s="88">
        <v>0</v>
      </c>
      <c r="S103" s="88">
        <v>0</v>
      </c>
      <c r="T103" s="88">
        <v>0</v>
      </c>
      <c r="U103" s="88">
        <v>0</v>
      </c>
      <c r="V103" s="88">
        <v>0</v>
      </c>
      <c r="W103" s="88"/>
    </row>
    <row r="104" spans="1:23" s="29" customFormat="1" ht="42">
      <c r="A104" s="71">
        <v>97</v>
      </c>
      <c r="B104" s="71" t="s">
        <v>1027</v>
      </c>
      <c r="C104" s="71" t="s">
        <v>1404</v>
      </c>
      <c r="D104" s="71" t="s">
        <v>1405</v>
      </c>
      <c r="E104" s="71" t="s">
        <v>1406</v>
      </c>
      <c r="F104" s="71" t="s">
        <v>1407</v>
      </c>
      <c r="G104" s="71" t="s">
        <v>1041</v>
      </c>
      <c r="H104" s="71" t="s">
        <v>1408</v>
      </c>
      <c r="I104" s="71" t="s">
        <v>1409</v>
      </c>
      <c r="J104" s="71">
        <v>5200</v>
      </c>
      <c r="K104" s="71">
        <v>5200</v>
      </c>
      <c r="L104" s="71"/>
      <c r="M104" s="71"/>
      <c r="N104" s="71"/>
      <c r="O104" s="71"/>
      <c r="P104" s="71"/>
      <c r="Q104" s="71"/>
      <c r="R104" s="71"/>
      <c r="S104" s="71"/>
      <c r="T104" s="71"/>
      <c r="U104" s="71"/>
      <c r="V104" s="71">
        <v>5200</v>
      </c>
      <c r="W104" s="71"/>
    </row>
    <row r="105" spans="1:23" s="30" customFormat="1" ht="42">
      <c r="A105" s="71">
        <v>98</v>
      </c>
      <c r="B105" s="71" t="s">
        <v>1027</v>
      </c>
      <c r="C105" s="71" t="s">
        <v>1410</v>
      </c>
      <c r="D105" s="71" t="s">
        <v>1411</v>
      </c>
      <c r="E105" s="89" t="s">
        <v>1412</v>
      </c>
      <c r="F105" s="89" t="s">
        <v>601</v>
      </c>
      <c r="G105" s="71" t="s">
        <v>1041</v>
      </c>
      <c r="H105" s="71" t="s">
        <v>1408</v>
      </c>
      <c r="I105" s="71" t="s">
        <v>1409</v>
      </c>
      <c r="J105" s="71">
        <v>29.8</v>
      </c>
      <c r="K105" s="89"/>
      <c r="L105" s="89"/>
      <c r="M105" s="89"/>
      <c r="N105" s="71">
        <v>29.8</v>
      </c>
      <c r="O105" s="105"/>
      <c r="P105" s="89"/>
      <c r="Q105" s="89"/>
      <c r="R105" s="89"/>
      <c r="S105" s="89"/>
      <c r="T105" s="89"/>
      <c r="U105" s="89"/>
      <c r="V105" s="105"/>
      <c r="W105" s="89"/>
    </row>
    <row r="106" spans="1:23" s="30" customFormat="1" ht="42">
      <c r="A106" s="71">
        <v>99</v>
      </c>
      <c r="B106" s="71" t="s">
        <v>1027</v>
      </c>
      <c r="C106" s="71" t="s">
        <v>1413</v>
      </c>
      <c r="D106" s="71" t="s">
        <v>1414</v>
      </c>
      <c r="E106" s="89" t="s">
        <v>1412</v>
      </c>
      <c r="F106" s="89" t="s">
        <v>1415</v>
      </c>
      <c r="G106" s="71" t="s">
        <v>1041</v>
      </c>
      <c r="H106" s="71" t="s">
        <v>1408</v>
      </c>
      <c r="I106" s="71" t="s">
        <v>1409</v>
      </c>
      <c r="J106" s="71">
        <v>70</v>
      </c>
      <c r="K106" s="89"/>
      <c r="L106" s="89"/>
      <c r="M106" s="89"/>
      <c r="N106" s="71">
        <v>70</v>
      </c>
      <c r="O106" s="105"/>
      <c r="P106" s="89"/>
      <c r="Q106" s="89"/>
      <c r="R106" s="89"/>
      <c r="S106" s="89"/>
      <c r="T106" s="89"/>
      <c r="U106" s="89"/>
      <c r="V106" s="105"/>
      <c r="W106" s="89"/>
    </row>
    <row r="107" spans="1:23" s="30" customFormat="1" ht="42">
      <c r="A107" s="71">
        <v>100</v>
      </c>
      <c r="B107" s="71" t="s">
        <v>1027</v>
      </c>
      <c r="C107" s="71" t="s">
        <v>1416</v>
      </c>
      <c r="D107" s="71" t="s">
        <v>1417</v>
      </c>
      <c r="E107" s="89" t="s">
        <v>1412</v>
      </c>
      <c r="F107" s="89" t="s">
        <v>1418</v>
      </c>
      <c r="G107" s="71" t="s">
        <v>1041</v>
      </c>
      <c r="H107" s="71" t="s">
        <v>1408</v>
      </c>
      <c r="I107" s="71" t="s">
        <v>1409</v>
      </c>
      <c r="J107" s="71">
        <v>30</v>
      </c>
      <c r="K107" s="89"/>
      <c r="L107" s="89"/>
      <c r="M107" s="89"/>
      <c r="N107" s="71">
        <v>30</v>
      </c>
      <c r="O107" s="105"/>
      <c r="P107" s="89"/>
      <c r="Q107" s="89"/>
      <c r="R107" s="89"/>
      <c r="S107" s="89"/>
      <c r="T107" s="89"/>
      <c r="U107" s="89"/>
      <c r="V107" s="105"/>
      <c r="W107" s="89"/>
    </row>
    <row r="108" spans="1:23" s="30" customFormat="1" ht="42">
      <c r="A108" s="71">
        <v>101</v>
      </c>
      <c r="B108" s="71" t="s">
        <v>1027</v>
      </c>
      <c r="C108" s="71" t="s">
        <v>1419</v>
      </c>
      <c r="D108" s="71" t="s">
        <v>1420</v>
      </c>
      <c r="E108" s="89" t="s">
        <v>1412</v>
      </c>
      <c r="F108" s="89" t="s">
        <v>1421</v>
      </c>
      <c r="G108" s="71" t="s">
        <v>1041</v>
      </c>
      <c r="H108" s="71" t="s">
        <v>1408</v>
      </c>
      <c r="I108" s="71" t="s">
        <v>1409</v>
      </c>
      <c r="J108" s="71">
        <v>20</v>
      </c>
      <c r="K108" s="89"/>
      <c r="L108" s="89"/>
      <c r="M108" s="89"/>
      <c r="N108" s="71">
        <v>20</v>
      </c>
      <c r="O108" s="105"/>
      <c r="P108" s="89"/>
      <c r="Q108" s="89"/>
      <c r="R108" s="89"/>
      <c r="S108" s="89"/>
      <c r="T108" s="89"/>
      <c r="U108" s="89"/>
      <c r="V108" s="105"/>
      <c r="W108" s="89"/>
    </row>
    <row r="109" spans="1:23" s="30" customFormat="1" ht="42">
      <c r="A109" s="71">
        <v>102</v>
      </c>
      <c r="B109" s="71" t="s">
        <v>1027</v>
      </c>
      <c r="C109" s="71" t="s">
        <v>1422</v>
      </c>
      <c r="D109" s="71" t="s">
        <v>1423</v>
      </c>
      <c r="E109" s="89" t="s">
        <v>1424</v>
      </c>
      <c r="F109" s="89" t="s">
        <v>455</v>
      </c>
      <c r="G109" s="71" t="s">
        <v>1041</v>
      </c>
      <c r="H109" s="71" t="s">
        <v>1408</v>
      </c>
      <c r="I109" s="71" t="s">
        <v>1409</v>
      </c>
      <c r="J109" s="71">
        <v>18</v>
      </c>
      <c r="K109" s="89"/>
      <c r="L109" s="89"/>
      <c r="M109" s="89"/>
      <c r="N109" s="71">
        <v>18</v>
      </c>
      <c r="O109" s="105"/>
      <c r="P109" s="89"/>
      <c r="Q109" s="89"/>
      <c r="R109" s="89"/>
      <c r="S109" s="89"/>
      <c r="T109" s="89"/>
      <c r="U109" s="89"/>
      <c r="V109" s="105"/>
      <c r="W109" s="89"/>
    </row>
    <row r="110" spans="1:23" s="30" customFormat="1" ht="42">
      <c r="A110" s="71">
        <v>103</v>
      </c>
      <c r="B110" s="71" t="s">
        <v>1027</v>
      </c>
      <c r="C110" s="71" t="s">
        <v>1425</v>
      </c>
      <c r="D110" s="71" t="s">
        <v>1426</v>
      </c>
      <c r="E110" s="89" t="s">
        <v>1427</v>
      </c>
      <c r="F110" s="89" t="s">
        <v>455</v>
      </c>
      <c r="G110" s="71" t="s">
        <v>1041</v>
      </c>
      <c r="H110" s="71" t="s">
        <v>1408</v>
      </c>
      <c r="I110" s="71" t="s">
        <v>1409</v>
      </c>
      <c r="J110" s="71">
        <v>26</v>
      </c>
      <c r="K110" s="89"/>
      <c r="L110" s="89"/>
      <c r="M110" s="89"/>
      <c r="N110" s="71">
        <v>26</v>
      </c>
      <c r="O110" s="90"/>
      <c r="P110" s="89"/>
      <c r="Q110" s="89"/>
      <c r="R110" s="89"/>
      <c r="S110" s="89"/>
      <c r="T110" s="89"/>
      <c r="U110" s="89"/>
      <c r="V110" s="90"/>
      <c r="W110" s="89"/>
    </row>
    <row r="111" spans="1:23" s="30" customFormat="1" ht="42">
      <c r="A111" s="71">
        <v>104</v>
      </c>
      <c r="B111" s="71" t="s">
        <v>1027</v>
      </c>
      <c r="C111" s="71" t="s">
        <v>1428</v>
      </c>
      <c r="D111" s="71" t="s">
        <v>1429</v>
      </c>
      <c r="E111" s="89" t="s">
        <v>1412</v>
      </c>
      <c r="F111" s="89" t="s">
        <v>1430</v>
      </c>
      <c r="G111" s="71" t="s">
        <v>1041</v>
      </c>
      <c r="H111" s="71" t="s">
        <v>1408</v>
      </c>
      <c r="I111" s="71" t="s">
        <v>1409</v>
      </c>
      <c r="J111" s="71">
        <v>30</v>
      </c>
      <c r="K111" s="89"/>
      <c r="L111" s="89"/>
      <c r="M111" s="89"/>
      <c r="N111" s="71">
        <v>30</v>
      </c>
      <c r="O111" s="90"/>
      <c r="P111" s="89"/>
      <c r="Q111" s="89"/>
      <c r="R111" s="89"/>
      <c r="S111" s="89"/>
      <c r="T111" s="89"/>
      <c r="U111" s="89"/>
      <c r="V111" s="90"/>
      <c r="W111" s="89"/>
    </row>
    <row r="112" spans="1:23" s="31" customFormat="1" ht="84">
      <c r="A112" s="71">
        <v>105</v>
      </c>
      <c r="B112" s="71" t="s">
        <v>1027</v>
      </c>
      <c r="C112" s="90" t="s">
        <v>1431</v>
      </c>
      <c r="D112" s="90" t="s">
        <v>1432</v>
      </c>
      <c r="E112" s="89" t="s">
        <v>1433</v>
      </c>
      <c r="F112" s="89" t="s">
        <v>710</v>
      </c>
      <c r="G112" s="90" t="s">
        <v>1434</v>
      </c>
      <c r="H112" s="71" t="s">
        <v>1408</v>
      </c>
      <c r="I112" s="71" t="s">
        <v>1409</v>
      </c>
      <c r="J112" s="90">
        <v>1200</v>
      </c>
      <c r="K112" s="90">
        <v>1200</v>
      </c>
      <c r="L112" s="91"/>
      <c r="M112" s="89"/>
      <c r="N112" s="90"/>
      <c r="O112" s="89"/>
      <c r="P112" s="89"/>
      <c r="Q112" s="89"/>
      <c r="R112" s="89"/>
      <c r="S112" s="89"/>
      <c r="T112" s="89"/>
      <c r="U112" s="89"/>
      <c r="V112" s="90"/>
      <c r="W112" s="89"/>
    </row>
    <row r="113" spans="1:23" s="31" customFormat="1" ht="84">
      <c r="A113" s="71">
        <v>106</v>
      </c>
      <c r="B113" s="71" t="s">
        <v>1027</v>
      </c>
      <c r="C113" s="90" t="s">
        <v>1435</v>
      </c>
      <c r="D113" s="90" t="s">
        <v>1436</v>
      </c>
      <c r="E113" s="89" t="s">
        <v>1437</v>
      </c>
      <c r="F113" s="89" t="s">
        <v>1438</v>
      </c>
      <c r="G113" s="91" t="s">
        <v>1439</v>
      </c>
      <c r="H113" s="71" t="s">
        <v>1408</v>
      </c>
      <c r="I113" s="71" t="s">
        <v>1409</v>
      </c>
      <c r="J113" s="90">
        <v>600</v>
      </c>
      <c r="K113" s="90">
        <v>600</v>
      </c>
      <c r="L113" s="91"/>
      <c r="M113" s="89"/>
      <c r="N113" s="90"/>
      <c r="O113" s="89"/>
      <c r="P113" s="89"/>
      <c r="Q113" s="89"/>
      <c r="R113" s="89"/>
      <c r="S113" s="89"/>
      <c r="T113" s="89"/>
      <c r="U113" s="89"/>
      <c r="V113" s="90"/>
      <c r="W113" s="89"/>
    </row>
    <row r="114" spans="1:23" s="31" customFormat="1" ht="84">
      <c r="A114" s="71">
        <v>107</v>
      </c>
      <c r="B114" s="71" t="s">
        <v>1027</v>
      </c>
      <c r="C114" s="90" t="s">
        <v>1440</v>
      </c>
      <c r="D114" s="90" t="s">
        <v>1441</v>
      </c>
      <c r="E114" s="89" t="s">
        <v>1442</v>
      </c>
      <c r="F114" s="89" t="s">
        <v>594</v>
      </c>
      <c r="G114" s="91" t="s">
        <v>1434</v>
      </c>
      <c r="H114" s="71" t="s">
        <v>1408</v>
      </c>
      <c r="I114" s="71" t="s">
        <v>1409</v>
      </c>
      <c r="J114" s="89">
        <v>233</v>
      </c>
      <c r="K114" s="89">
        <v>233</v>
      </c>
      <c r="L114" s="91"/>
      <c r="M114" s="89"/>
      <c r="N114" s="89"/>
      <c r="O114" s="89"/>
      <c r="P114" s="89"/>
      <c r="Q114" s="89"/>
      <c r="R114" s="89"/>
      <c r="S114" s="89"/>
      <c r="T114" s="89"/>
      <c r="U114" s="89"/>
      <c r="V114" s="89"/>
      <c r="W114" s="89"/>
    </row>
    <row r="115" spans="1:23" s="21" customFormat="1" ht="94.5">
      <c r="A115" s="92">
        <v>108</v>
      </c>
      <c r="B115" s="92" t="s">
        <v>1061</v>
      </c>
      <c r="C115" s="92" t="s">
        <v>1443</v>
      </c>
      <c r="D115" s="92" t="s">
        <v>1444</v>
      </c>
      <c r="E115" s="92" t="s">
        <v>1445</v>
      </c>
      <c r="F115" s="92" t="s">
        <v>710</v>
      </c>
      <c r="G115" s="92" t="s">
        <v>1041</v>
      </c>
      <c r="H115" s="92" t="s">
        <v>1446</v>
      </c>
      <c r="I115" s="92" t="s">
        <v>435</v>
      </c>
      <c r="J115" s="92">
        <v>23086</v>
      </c>
      <c r="K115" s="89">
        <v>8275</v>
      </c>
      <c r="L115" s="89" t="s">
        <v>200</v>
      </c>
      <c r="M115" s="89" t="s">
        <v>1447</v>
      </c>
      <c r="N115" s="89">
        <v>2479</v>
      </c>
      <c r="O115" s="89" t="s">
        <v>1448</v>
      </c>
      <c r="P115" s="89" t="s">
        <v>1447</v>
      </c>
      <c r="Q115" s="89"/>
      <c r="R115" s="89">
        <v>3000</v>
      </c>
      <c r="S115" s="89"/>
      <c r="T115" s="89"/>
      <c r="U115" s="89"/>
      <c r="V115" s="89"/>
      <c r="W115" s="89"/>
    </row>
    <row r="116" spans="1:23" s="21" customFormat="1" ht="12">
      <c r="A116" s="93"/>
      <c r="B116" s="93"/>
      <c r="C116" s="93"/>
      <c r="D116" s="93"/>
      <c r="E116" s="93"/>
      <c r="F116" s="93"/>
      <c r="G116" s="93"/>
      <c r="H116" s="93"/>
      <c r="I116" s="93"/>
      <c r="J116" s="93"/>
      <c r="K116" s="89">
        <v>1768</v>
      </c>
      <c r="L116" s="89"/>
      <c r="M116" s="89"/>
      <c r="N116" s="89">
        <v>3547</v>
      </c>
      <c r="O116" s="89"/>
      <c r="P116" s="89"/>
      <c r="Q116" s="89">
        <v>4017</v>
      </c>
      <c r="R116" s="89"/>
      <c r="S116" s="89"/>
      <c r="T116" s="89"/>
      <c r="U116" s="89"/>
      <c r="V116" s="89"/>
      <c r="W116" s="89"/>
    </row>
    <row r="117" spans="1:23" s="21" customFormat="1" ht="42">
      <c r="A117" s="92">
        <v>109</v>
      </c>
      <c r="B117" s="92" t="s">
        <v>1061</v>
      </c>
      <c r="C117" s="92" t="s">
        <v>1449</v>
      </c>
      <c r="D117" s="92" t="s">
        <v>1450</v>
      </c>
      <c r="E117" s="92" t="s">
        <v>1450</v>
      </c>
      <c r="F117" s="92" t="s">
        <v>455</v>
      </c>
      <c r="G117" s="92" t="s">
        <v>1041</v>
      </c>
      <c r="H117" s="92" t="s">
        <v>1446</v>
      </c>
      <c r="I117" s="92" t="s">
        <v>435</v>
      </c>
      <c r="J117" s="92">
        <v>381</v>
      </c>
      <c r="K117" s="89"/>
      <c r="L117" s="89"/>
      <c r="M117" s="89"/>
      <c r="N117" s="89">
        <v>275</v>
      </c>
      <c r="O117" s="89" t="s">
        <v>1448</v>
      </c>
      <c r="P117" s="89" t="s">
        <v>1451</v>
      </c>
      <c r="Q117" s="89"/>
      <c r="R117" s="89"/>
      <c r="S117" s="89"/>
      <c r="T117" s="89"/>
      <c r="U117" s="89"/>
      <c r="V117" s="89"/>
      <c r="W117" s="89"/>
    </row>
    <row r="118" spans="1:23" s="21" customFormat="1" ht="12">
      <c r="A118" s="94"/>
      <c r="B118" s="94"/>
      <c r="C118" s="94"/>
      <c r="D118" s="94"/>
      <c r="E118" s="94"/>
      <c r="F118" s="94"/>
      <c r="G118" s="94"/>
      <c r="H118" s="94"/>
      <c r="I118" s="94"/>
      <c r="J118" s="94"/>
      <c r="K118" s="89"/>
      <c r="L118" s="89"/>
      <c r="M118" s="89"/>
      <c r="N118" s="89">
        <v>106</v>
      </c>
      <c r="O118" s="89"/>
      <c r="P118" s="89"/>
      <c r="Q118" s="89"/>
      <c r="R118" s="89"/>
      <c r="S118" s="89"/>
      <c r="T118" s="89"/>
      <c r="U118" s="89"/>
      <c r="V118" s="89"/>
      <c r="W118" s="89"/>
    </row>
    <row r="119" spans="1:23" s="21" customFormat="1" ht="42">
      <c r="A119" s="92">
        <v>110</v>
      </c>
      <c r="B119" s="92" t="s">
        <v>1290</v>
      </c>
      <c r="C119" s="92" t="s">
        <v>1452</v>
      </c>
      <c r="D119" s="92" t="s">
        <v>1453</v>
      </c>
      <c r="E119" s="92" t="s">
        <v>1454</v>
      </c>
      <c r="F119" s="92" t="s">
        <v>1455</v>
      </c>
      <c r="G119" s="92" t="s">
        <v>1041</v>
      </c>
      <c r="H119" s="92" t="s">
        <v>1446</v>
      </c>
      <c r="I119" s="92" t="s">
        <v>435</v>
      </c>
      <c r="J119" s="92">
        <v>12000</v>
      </c>
      <c r="K119" s="89"/>
      <c r="L119" s="89"/>
      <c r="M119" s="89"/>
      <c r="N119" s="89">
        <v>5987</v>
      </c>
      <c r="O119" s="89" t="s">
        <v>1448</v>
      </c>
      <c r="P119" s="89" t="s">
        <v>1451</v>
      </c>
      <c r="Q119" s="89"/>
      <c r="R119" s="89"/>
      <c r="S119" s="89"/>
      <c r="T119" s="89"/>
      <c r="U119" s="89"/>
      <c r="V119" s="89"/>
      <c r="W119" s="89"/>
    </row>
    <row r="120" spans="1:23" s="21" customFormat="1" ht="12">
      <c r="A120" s="94"/>
      <c r="B120" s="94"/>
      <c r="C120" s="94"/>
      <c r="D120" s="94"/>
      <c r="E120" s="94"/>
      <c r="F120" s="94"/>
      <c r="G120" s="94"/>
      <c r="H120" s="94"/>
      <c r="I120" s="94"/>
      <c r="J120" s="94"/>
      <c r="K120" s="89">
        <v>3613</v>
      </c>
      <c r="L120" s="89"/>
      <c r="M120" s="89"/>
      <c r="N120" s="89"/>
      <c r="O120" s="89"/>
      <c r="P120" s="89"/>
      <c r="Q120" s="89">
        <v>2400</v>
      </c>
      <c r="R120" s="89"/>
      <c r="S120" s="89"/>
      <c r="T120" s="89"/>
      <c r="U120" s="89"/>
      <c r="V120" s="89"/>
      <c r="W120" s="89"/>
    </row>
    <row r="121" spans="1:23" s="21" customFormat="1" ht="136.5">
      <c r="A121" s="92">
        <v>111</v>
      </c>
      <c r="B121" s="92" t="s">
        <v>1290</v>
      </c>
      <c r="C121" s="92" t="s">
        <v>1456</v>
      </c>
      <c r="D121" s="92" t="s">
        <v>1457</v>
      </c>
      <c r="E121" s="92" t="s">
        <v>1458</v>
      </c>
      <c r="F121" s="92" t="s">
        <v>1459</v>
      </c>
      <c r="G121" s="92" t="s">
        <v>1041</v>
      </c>
      <c r="H121" s="92" t="s">
        <v>1446</v>
      </c>
      <c r="I121" s="92" t="s">
        <v>435</v>
      </c>
      <c r="J121" s="92">
        <v>2400</v>
      </c>
      <c r="K121" s="89">
        <v>1290</v>
      </c>
      <c r="L121" s="106"/>
      <c r="M121" s="89" t="s">
        <v>1460</v>
      </c>
      <c r="N121" s="89">
        <v>1110</v>
      </c>
      <c r="O121" s="89" t="s">
        <v>1448</v>
      </c>
      <c r="P121" s="89" t="s">
        <v>1451</v>
      </c>
      <c r="Q121" s="89"/>
      <c r="R121" s="89"/>
      <c r="S121" s="89"/>
      <c r="T121" s="89"/>
      <c r="U121" s="89"/>
      <c r="V121" s="89"/>
      <c r="W121" s="89"/>
    </row>
    <row r="122" spans="1:23" s="21" customFormat="1" ht="73.5">
      <c r="A122" s="92">
        <v>112</v>
      </c>
      <c r="B122" s="92" t="s">
        <v>1290</v>
      </c>
      <c r="C122" s="92" t="s">
        <v>1461</v>
      </c>
      <c r="D122" s="92" t="s">
        <v>1462</v>
      </c>
      <c r="E122" s="92" t="s">
        <v>1463</v>
      </c>
      <c r="F122" s="92" t="s">
        <v>455</v>
      </c>
      <c r="G122" s="92" t="s">
        <v>1041</v>
      </c>
      <c r="H122" s="92" t="s">
        <v>1446</v>
      </c>
      <c r="I122" s="92" t="s">
        <v>435</v>
      </c>
      <c r="J122" s="92">
        <v>1000</v>
      </c>
      <c r="K122" s="89">
        <v>110</v>
      </c>
      <c r="L122" s="89"/>
      <c r="M122" s="89" t="s">
        <v>1460</v>
      </c>
      <c r="N122" s="89">
        <v>890</v>
      </c>
      <c r="O122" s="89" t="s">
        <v>1448</v>
      </c>
      <c r="P122" s="89" t="s">
        <v>1464</v>
      </c>
      <c r="Q122" s="89"/>
      <c r="R122" s="89"/>
      <c r="S122" s="89"/>
      <c r="T122" s="89"/>
      <c r="U122" s="89"/>
      <c r="V122" s="89"/>
      <c r="W122" s="89"/>
    </row>
    <row r="123" spans="1:23" s="21" customFormat="1" ht="42">
      <c r="A123" s="92">
        <v>113</v>
      </c>
      <c r="B123" s="92" t="s">
        <v>1290</v>
      </c>
      <c r="C123" s="92" t="s">
        <v>1465</v>
      </c>
      <c r="D123" s="92" t="s">
        <v>1466</v>
      </c>
      <c r="E123" s="92" t="s">
        <v>1467</v>
      </c>
      <c r="F123" s="92" t="s">
        <v>1468</v>
      </c>
      <c r="G123" s="92" t="s">
        <v>1041</v>
      </c>
      <c r="H123" s="92" t="s">
        <v>1446</v>
      </c>
      <c r="I123" s="92" t="s">
        <v>435</v>
      </c>
      <c r="J123" s="92">
        <v>500</v>
      </c>
      <c r="K123" s="89"/>
      <c r="L123" s="89"/>
      <c r="M123" s="89"/>
      <c r="N123" s="89">
        <v>500</v>
      </c>
      <c r="O123" s="89" t="s">
        <v>1448</v>
      </c>
      <c r="P123" s="89" t="s">
        <v>1451</v>
      </c>
      <c r="Q123" s="89"/>
      <c r="R123" s="89"/>
      <c r="S123" s="89"/>
      <c r="T123" s="89"/>
      <c r="U123" s="89"/>
      <c r="V123" s="89"/>
      <c r="W123" s="89"/>
    </row>
    <row r="124" spans="1:23" s="21" customFormat="1" ht="73.5">
      <c r="A124" s="89">
        <v>114</v>
      </c>
      <c r="B124" s="89" t="s">
        <v>1290</v>
      </c>
      <c r="C124" s="89" t="s">
        <v>1469</v>
      </c>
      <c r="D124" s="89" t="s">
        <v>1470</v>
      </c>
      <c r="E124" s="89" t="s">
        <v>1471</v>
      </c>
      <c r="F124" s="89" t="s">
        <v>1472</v>
      </c>
      <c r="G124" s="89" t="s">
        <v>1041</v>
      </c>
      <c r="H124" s="89" t="s">
        <v>1446</v>
      </c>
      <c r="I124" s="89" t="s">
        <v>435</v>
      </c>
      <c r="J124" s="89">
        <v>620</v>
      </c>
      <c r="K124" s="89">
        <v>250</v>
      </c>
      <c r="L124" s="89" t="s">
        <v>200</v>
      </c>
      <c r="M124" s="89" t="s">
        <v>1473</v>
      </c>
      <c r="N124" s="89">
        <v>370</v>
      </c>
      <c r="O124" s="89" t="s">
        <v>1448</v>
      </c>
      <c r="P124" s="89" t="s">
        <v>1447</v>
      </c>
      <c r="Q124" s="89"/>
      <c r="R124" s="89"/>
      <c r="S124" s="89"/>
      <c r="T124" s="89"/>
      <c r="U124" s="89"/>
      <c r="V124" s="89"/>
      <c r="W124" s="89"/>
    </row>
    <row r="125" spans="1:23" s="21" customFormat="1" ht="42">
      <c r="A125" s="92">
        <v>115</v>
      </c>
      <c r="B125" s="92" t="s">
        <v>1290</v>
      </c>
      <c r="C125" s="92" t="s">
        <v>1474</v>
      </c>
      <c r="D125" s="92" t="s">
        <v>1475</v>
      </c>
      <c r="E125" s="92" t="s">
        <v>1476</v>
      </c>
      <c r="F125" s="92" t="s">
        <v>1477</v>
      </c>
      <c r="G125" s="92" t="s">
        <v>1041</v>
      </c>
      <c r="H125" s="92" t="s">
        <v>1446</v>
      </c>
      <c r="I125" s="92" t="s">
        <v>435</v>
      </c>
      <c r="J125" s="92">
        <v>1200</v>
      </c>
      <c r="K125" s="89"/>
      <c r="L125" s="89"/>
      <c r="M125" s="89"/>
      <c r="N125" s="89">
        <v>1086</v>
      </c>
      <c r="O125" s="89" t="s">
        <v>1448</v>
      </c>
      <c r="P125" s="89" t="s">
        <v>1451</v>
      </c>
      <c r="Q125" s="89"/>
      <c r="R125" s="89"/>
      <c r="S125" s="89"/>
      <c r="T125" s="89"/>
      <c r="U125" s="89"/>
      <c r="V125" s="89"/>
      <c r="W125" s="89"/>
    </row>
    <row r="126" spans="1:23" s="21" customFormat="1" ht="12">
      <c r="A126" s="94"/>
      <c r="B126" s="94"/>
      <c r="C126" s="94"/>
      <c r="D126" s="94"/>
      <c r="E126" s="94"/>
      <c r="F126" s="94"/>
      <c r="G126" s="94"/>
      <c r="H126" s="94"/>
      <c r="I126" s="94"/>
      <c r="J126" s="94"/>
      <c r="K126" s="89"/>
      <c r="L126" s="89"/>
      <c r="M126" s="89"/>
      <c r="N126" s="89">
        <v>114</v>
      </c>
      <c r="O126" s="89"/>
      <c r="P126" s="89"/>
      <c r="Q126" s="89"/>
      <c r="R126" s="89"/>
      <c r="S126" s="89"/>
      <c r="T126" s="89"/>
      <c r="U126" s="89"/>
      <c r="V126" s="89"/>
      <c r="W126" s="89"/>
    </row>
    <row r="127" spans="1:23" s="21" customFormat="1" ht="42">
      <c r="A127" s="89">
        <v>116</v>
      </c>
      <c r="B127" s="89" t="s">
        <v>1290</v>
      </c>
      <c r="C127" s="89" t="s">
        <v>1478</v>
      </c>
      <c r="D127" s="89" t="s">
        <v>1479</v>
      </c>
      <c r="E127" s="89" t="s">
        <v>1480</v>
      </c>
      <c r="F127" s="89" t="s">
        <v>221</v>
      </c>
      <c r="G127" s="89" t="s">
        <v>1041</v>
      </c>
      <c r="H127" s="89" t="s">
        <v>1446</v>
      </c>
      <c r="I127" s="89" t="s">
        <v>435</v>
      </c>
      <c r="J127" s="89">
        <v>30</v>
      </c>
      <c r="K127" s="89"/>
      <c r="L127" s="89"/>
      <c r="M127" s="89"/>
      <c r="N127" s="89">
        <v>30</v>
      </c>
      <c r="O127" s="89" t="s">
        <v>1448</v>
      </c>
      <c r="P127" s="89" t="s">
        <v>1451</v>
      </c>
      <c r="Q127" s="89"/>
      <c r="R127" s="89"/>
      <c r="S127" s="89"/>
      <c r="T127" s="89"/>
      <c r="U127" s="89"/>
      <c r="V127" s="89"/>
      <c r="W127" s="89"/>
    </row>
    <row r="128" spans="1:23" s="21" customFormat="1" ht="63">
      <c r="A128" s="92">
        <v>117</v>
      </c>
      <c r="B128" s="92" t="s">
        <v>1290</v>
      </c>
      <c r="C128" s="92" t="s">
        <v>1481</v>
      </c>
      <c r="D128" s="92" t="s">
        <v>1482</v>
      </c>
      <c r="E128" s="92" t="s">
        <v>1483</v>
      </c>
      <c r="F128" s="92" t="s">
        <v>500</v>
      </c>
      <c r="G128" s="92" t="s">
        <v>1041</v>
      </c>
      <c r="H128" s="92" t="s">
        <v>1446</v>
      </c>
      <c r="I128" s="92" t="s">
        <v>435</v>
      </c>
      <c r="J128" s="92">
        <v>400</v>
      </c>
      <c r="K128" s="89"/>
      <c r="L128" s="89"/>
      <c r="M128" s="89"/>
      <c r="N128" s="89">
        <v>400</v>
      </c>
      <c r="O128" s="89" t="s">
        <v>1448</v>
      </c>
      <c r="P128" s="89" t="s">
        <v>1451</v>
      </c>
      <c r="Q128" s="89"/>
      <c r="R128" s="89"/>
      <c r="S128" s="89"/>
      <c r="T128" s="89"/>
      <c r="U128" s="89"/>
      <c r="V128" s="89"/>
      <c r="W128" s="89"/>
    </row>
    <row r="129" spans="1:23" s="21" customFormat="1" ht="42">
      <c r="A129" s="89">
        <v>118</v>
      </c>
      <c r="B129" s="89" t="s">
        <v>1290</v>
      </c>
      <c r="C129" s="89" t="s">
        <v>1484</v>
      </c>
      <c r="D129" s="89" t="s">
        <v>1485</v>
      </c>
      <c r="E129" s="89" t="s">
        <v>1486</v>
      </c>
      <c r="F129" s="89" t="s">
        <v>1487</v>
      </c>
      <c r="G129" s="89" t="s">
        <v>1041</v>
      </c>
      <c r="H129" s="89" t="s">
        <v>1446</v>
      </c>
      <c r="I129" s="89" t="s">
        <v>435</v>
      </c>
      <c r="J129" s="89">
        <v>60</v>
      </c>
      <c r="K129" s="89"/>
      <c r="L129" s="89"/>
      <c r="M129" s="89"/>
      <c r="N129" s="89">
        <v>60</v>
      </c>
      <c r="O129" s="89" t="s">
        <v>1448</v>
      </c>
      <c r="P129" s="89" t="s">
        <v>1451</v>
      </c>
      <c r="Q129" s="89"/>
      <c r="R129" s="89"/>
      <c r="S129" s="89"/>
      <c r="T129" s="89"/>
      <c r="U129" s="89"/>
      <c r="V129" s="89"/>
      <c r="W129" s="89"/>
    </row>
    <row r="130" spans="1:23" s="21" customFormat="1" ht="42">
      <c r="A130" s="89">
        <v>119</v>
      </c>
      <c r="B130" s="89" t="s">
        <v>1290</v>
      </c>
      <c r="C130" s="89" t="s">
        <v>1488</v>
      </c>
      <c r="D130" s="89" t="s">
        <v>1489</v>
      </c>
      <c r="E130" s="89" t="s">
        <v>1490</v>
      </c>
      <c r="F130" s="89" t="s">
        <v>1491</v>
      </c>
      <c r="G130" s="89" t="s">
        <v>1041</v>
      </c>
      <c r="H130" s="89" t="s">
        <v>1446</v>
      </c>
      <c r="I130" s="89" t="s">
        <v>435</v>
      </c>
      <c r="J130" s="89">
        <v>30</v>
      </c>
      <c r="K130" s="89"/>
      <c r="L130" s="89"/>
      <c r="M130" s="89"/>
      <c r="N130" s="89">
        <v>30</v>
      </c>
      <c r="O130" s="89" t="s">
        <v>1448</v>
      </c>
      <c r="P130" s="89" t="s">
        <v>1451</v>
      </c>
      <c r="Q130" s="89"/>
      <c r="R130" s="89"/>
      <c r="S130" s="89"/>
      <c r="T130" s="89"/>
      <c r="U130" s="89"/>
      <c r="V130" s="89"/>
      <c r="W130" s="89"/>
    </row>
    <row r="131" spans="1:23" s="21" customFormat="1" ht="42">
      <c r="A131" s="89">
        <v>120</v>
      </c>
      <c r="B131" s="89" t="s">
        <v>1290</v>
      </c>
      <c r="C131" s="89" t="s">
        <v>1492</v>
      </c>
      <c r="D131" s="89" t="s">
        <v>1493</v>
      </c>
      <c r="E131" s="89" t="s">
        <v>1494</v>
      </c>
      <c r="F131" s="89" t="s">
        <v>221</v>
      </c>
      <c r="G131" s="89" t="s">
        <v>1041</v>
      </c>
      <c r="H131" s="89" t="s">
        <v>1446</v>
      </c>
      <c r="I131" s="89" t="s">
        <v>435</v>
      </c>
      <c r="J131" s="89">
        <v>60</v>
      </c>
      <c r="K131" s="89"/>
      <c r="L131" s="89"/>
      <c r="M131" s="89"/>
      <c r="N131" s="89">
        <v>60</v>
      </c>
      <c r="O131" s="89" t="s">
        <v>1448</v>
      </c>
      <c r="P131" s="89" t="s">
        <v>1451</v>
      </c>
      <c r="Q131" s="89"/>
      <c r="R131" s="89"/>
      <c r="S131" s="89"/>
      <c r="T131" s="89"/>
      <c r="U131" s="89"/>
      <c r="V131" s="89"/>
      <c r="W131" s="89"/>
    </row>
    <row r="132" spans="1:23" s="21" customFormat="1" ht="42">
      <c r="A132" s="89">
        <v>121</v>
      </c>
      <c r="B132" s="89" t="s">
        <v>1290</v>
      </c>
      <c r="C132" s="89" t="s">
        <v>1495</v>
      </c>
      <c r="D132" s="89" t="s">
        <v>1496</v>
      </c>
      <c r="E132" s="89" t="s">
        <v>1497</v>
      </c>
      <c r="F132" s="89" t="s">
        <v>221</v>
      </c>
      <c r="G132" s="89" t="s">
        <v>1041</v>
      </c>
      <c r="H132" s="89" t="s">
        <v>1446</v>
      </c>
      <c r="I132" s="89" t="s">
        <v>435</v>
      </c>
      <c r="J132" s="89">
        <v>300</v>
      </c>
      <c r="K132" s="89"/>
      <c r="L132" s="89"/>
      <c r="M132" s="89"/>
      <c r="N132" s="89">
        <v>300</v>
      </c>
      <c r="O132" s="89" t="s">
        <v>1448</v>
      </c>
      <c r="P132" s="89" t="s">
        <v>1451</v>
      </c>
      <c r="Q132" s="89"/>
      <c r="R132" s="89"/>
      <c r="S132" s="89"/>
      <c r="T132" s="89"/>
      <c r="U132" s="89"/>
      <c r="V132" s="89"/>
      <c r="W132" s="89"/>
    </row>
    <row r="133" spans="1:23" s="21" customFormat="1" ht="42">
      <c r="A133" s="89">
        <v>122</v>
      </c>
      <c r="B133" s="89" t="s">
        <v>1290</v>
      </c>
      <c r="C133" s="89" t="s">
        <v>1498</v>
      </c>
      <c r="D133" s="89" t="s">
        <v>1499</v>
      </c>
      <c r="E133" s="89" t="s">
        <v>1500</v>
      </c>
      <c r="F133" s="89" t="s">
        <v>221</v>
      </c>
      <c r="G133" s="89" t="s">
        <v>1041</v>
      </c>
      <c r="H133" s="89" t="s">
        <v>1446</v>
      </c>
      <c r="I133" s="89" t="s">
        <v>435</v>
      </c>
      <c r="J133" s="89">
        <v>240</v>
      </c>
      <c r="K133" s="89"/>
      <c r="L133" s="89"/>
      <c r="M133" s="89"/>
      <c r="N133" s="89">
        <v>240</v>
      </c>
      <c r="O133" s="89" t="s">
        <v>1448</v>
      </c>
      <c r="P133" s="89" t="s">
        <v>1451</v>
      </c>
      <c r="Q133" s="89"/>
      <c r="R133" s="89"/>
      <c r="S133" s="89"/>
      <c r="T133" s="89"/>
      <c r="U133" s="89"/>
      <c r="V133" s="89"/>
      <c r="W133" s="89"/>
    </row>
    <row r="134" spans="1:23" s="21" customFormat="1" ht="42">
      <c r="A134" s="92">
        <v>123</v>
      </c>
      <c r="B134" s="92" t="s">
        <v>1290</v>
      </c>
      <c r="C134" s="92" t="s">
        <v>1501</v>
      </c>
      <c r="D134" s="92" t="s">
        <v>1502</v>
      </c>
      <c r="E134" s="92" t="s">
        <v>1503</v>
      </c>
      <c r="F134" s="92" t="s">
        <v>1504</v>
      </c>
      <c r="G134" s="92" t="s">
        <v>1041</v>
      </c>
      <c r="H134" s="92" t="s">
        <v>1446</v>
      </c>
      <c r="I134" s="92" t="s">
        <v>435</v>
      </c>
      <c r="J134" s="92">
        <v>570</v>
      </c>
      <c r="K134" s="89"/>
      <c r="L134" s="89"/>
      <c r="M134" s="89"/>
      <c r="N134" s="89">
        <v>570</v>
      </c>
      <c r="O134" s="89" t="s">
        <v>1448</v>
      </c>
      <c r="P134" s="89" t="s">
        <v>1451</v>
      </c>
      <c r="Q134" s="89"/>
      <c r="R134" s="89"/>
      <c r="S134" s="89"/>
      <c r="T134" s="89"/>
      <c r="U134" s="89"/>
      <c r="V134" s="89"/>
      <c r="W134" s="89"/>
    </row>
    <row r="135" spans="1:23" s="21" customFormat="1" ht="42">
      <c r="A135" s="89">
        <v>124</v>
      </c>
      <c r="B135" s="89" t="s">
        <v>1290</v>
      </c>
      <c r="C135" s="89" t="s">
        <v>1505</v>
      </c>
      <c r="D135" s="89" t="s">
        <v>1506</v>
      </c>
      <c r="E135" s="89" t="s">
        <v>1507</v>
      </c>
      <c r="F135" s="89" t="s">
        <v>1508</v>
      </c>
      <c r="G135" s="89" t="s">
        <v>1041</v>
      </c>
      <c r="H135" s="89" t="s">
        <v>1446</v>
      </c>
      <c r="I135" s="89" t="s">
        <v>435</v>
      </c>
      <c r="J135" s="89">
        <v>30</v>
      </c>
      <c r="K135" s="89"/>
      <c r="L135" s="89"/>
      <c r="M135" s="89"/>
      <c r="N135" s="89">
        <v>30</v>
      </c>
      <c r="O135" s="89" t="s">
        <v>1448</v>
      </c>
      <c r="P135" s="89" t="s">
        <v>1451</v>
      </c>
      <c r="Q135" s="89"/>
      <c r="R135" s="89"/>
      <c r="S135" s="89"/>
      <c r="T135" s="89"/>
      <c r="U135" s="89"/>
      <c r="V135" s="89"/>
      <c r="W135" s="89"/>
    </row>
    <row r="136" spans="1:23" s="21" customFormat="1" ht="42">
      <c r="A136" s="89">
        <v>125</v>
      </c>
      <c r="B136" s="89" t="s">
        <v>1290</v>
      </c>
      <c r="C136" s="89" t="s">
        <v>1509</v>
      </c>
      <c r="D136" s="89" t="s">
        <v>1510</v>
      </c>
      <c r="E136" s="89" t="s">
        <v>1511</v>
      </c>
      <c r="F136" s="89" t="s">
        <v>1508</v>
      </c>
      <c r="G136" s="89" t="s">
        <v>1041</v>
      </c>
      <c r="H136" s="89" t="s">
        <v>1446</v>
      </c>
      <c r="I136" s="89" t="s">
        <v>435</v>
      </c>
      <c r="J136" s="89">
        <v>50</v>
      </c>
      <c r="K136" s="89"/>
      <c r="L136" s="89"/>
      <c r="M136" s="89"/>
      <c r="N136" s="89">
        <v>50</v>
      </c>
      <c r="O136" s="89" t="s">
        <v>1448</v>
      </c>
      <c r="P136" s="89" t="s">
        <v>1451</v>
      </c>
      <c r="Q136" s="89"/>
      <c r="R136" s="89"/>
      <c r="S136" s="89"/>
      <c r="T136" s="89"/>
      <c r="U136" s="89"/>
      <c r="V136" s="89"/>
      <c r="W136" s="89"/>
    </row>
    <row r="137" spans="1:23" s="21" customFormat="1" ht="42">
      <c r="A137" s="89">
        <v>126</v>
      </c>
      <c r="B137" s="89" t="s">
        <v>1290</v>
      </c>
      <c r="C137" s="89" t="s">
        <v>1512</v>
      </c>
      <c r="D137" s="89" t="s">
        <v>1513</v>
      </c>
      <c r="E137" s="89" t="s">
        <v>1514</v>
      </c>
      <c r="F137" s="89" t="s">
        <v>221</v>
      </c>
      <c r="G137" s="89" t="s">
        <v>1041</v>
      </c>
      <c r="H137" s="89" t="s">
        <v>1446</v>
      </c>
      <c r="I137" s="89" t="s">
        <v>435</v>
      </c>
      <c r="J137" s="89">
        <v>5</v>
      </c>
      <c r="K137" s="89"/>
      <c r="L137" s="89"/>
      <c r="M137" s="89"/>
      <c r="N137" s="89">
        <v>5</v>
      </c>
      <c r="O137" s="89" t="s">
        <v>1448</v>
      </c>
      <c r="P137" s="89" t="s">
        <v>1451</v>
      </c>
      <c r="Q137" s="89"/>
      <c r="R137" s="89"/>
      <c r="S137" s="89"/>
      <c r="T137" s="89"/>
      <c r="U137" s="89"/>
      <c r="V137" s="89"/>
      <c r="W137" s="89"/>
    </row>
    <row r="138" spans="1:23" s="21" customFormat="1" ht="105">
      <c r="A138" s="89">
        <v>127</v>
      </c>
      <c r="B138" s="89" t="s">
        <v>1290</v>
      </c>
      <c r="C138" s="89" t="s">
        <v>1515</v>
      </c>
      <c r="D138" s="89" t="s">
        <v>1516</v>
      </c>
      <c r="E138" s="89" t="s">
        <v>1517</v>
      </c>
      <c r="F138" s="89" t="s">
        <v>1518</v>
      </c>
      <c r="G138" s="89" t="s">
        <v>1041</v>
      </c>
      <c r="H138" s="89" t="s">
        <v>1446</v>
      </c>
      <c r="I138" s="89" t="s">
        <v>435</v>
      </c>
      <c r="J138" s="89">
        <v>454</v>
      </c>
      <c r="K138" s="89"/>
      <c r="L138" s="89"/>
      <c r="M138" s="89"/>
      <c r="N138" s="89">
        <v>454</v>
      </c>
      <c r="O138" s="89" t="s">
        <v>1448</v>
      </c>
      <c r="P138" s="89" t="s">
        <v>1451</v>
      </c>
      <c r="Q138" s="89"/>
      <c r="R138" s="89"/>
      <c r="S138" s="89"/>
      <c r="T138" s="89"/>
      <c r="U138" s="89"/>
      <c r="V138" s="89"/>
      <c r="W138" s="89"/>
    </row>
    <row r="139" spans="1:23" s="21" customFormat="1" ht="42">
      <c r="A139" s="89">
        <v>128</v>
      </c>
      <c r="B139" s="89" t="s">
        <v>1290</v>
      </c>
      <c r="C139" s="89" t="s">
        <v>1519</v>
      </c>
      <c r="D139" s="89" t="s">
        <v>1520</v>
      </c>
      <c r="E139" s="89"/>
      <c r="F139" s="89" t="s">
        <v>1521</v>
      </c>
      <c r="G139" s="89" t="s">
        <v>1041</v>
      </c>
      <c r="H139" s="89" t="s">
        <v>1446</v>
      </c>
      <c r="I139" s="89" t="s">
        <v>435</v>
      </c>
      <c r="J139" s="89">
        <v>10</v>
      </c>
      <c r="K139" s="89"/>
      <c r="L139" s="89"/>
      <c r="M139" s="89"/>
      <c r="N139" s="89">
        <v>10</v>
      </c>
      <c r="O139" s="89" t="s">
        <v>1448</v>
      </c>
      <c r="P139" s="89" t="s">
        <v>1451</v>
      </c>
      <c r="Q139" s="89"/>
      <c r="R139" s="89"/>
      <c r="S139" s="89"/>
      <c r="T139" s="89"/>
      <c r="U139" s="89"/>
      <c r="V139" s="89"/>
      <c r="W139" s="89"/>
    </row>
    <row r="140" spans="1:23" s="21" customFormat="1" ht="12" customHeight="1">
      <c r="A140" s="89">
        <v>129</v>
      </c>
      <c r="B140" s="32" t="s">
        <v>1061</v>
      </c>
      <c r="C140" s="32" t="s">
        <v>1522</v>
      </c>
      <c r="D140" s="32" t="s">
        <v>1523</v>
      </c>
      <c r="E140" s="32" t="s">
        <v>1524</v>
      </c>
      <c r="F140" s="32" t="s">
        <v>707</v>
      </c>
      <c r="G140" s="32" t="s">
        <v>1041</v>
      </c>
      <c r="H140" s="32" t="s">
        <v>1446</v>
      </c>
      <c r="I140" s="32" t="s">
        <v>435</v>
      </c>
      <c r="J140" s="32">
        <v>9257</v>
      </c>
      <c r="K140" s="89">
        <v>4628</v>
      </c>
      <c r="L140" s="89"/>
      <c r="M140" s="89"/>
      <c r="N140" s="89">
        <v>2777</v>
      </c>
      <c r="O140" s="89"/>
      <c r="P140" s="89"/>
      <c r="Q140" s="89">
        <v>1852</v>
      </c>
      <c r="R140" s="89"/>
      <c r="S140" s="89"/>
      <c r="T140" s="89"/>
      <c r="U140" s="89"/>
      <c r="V140" s="89"/>
      <c r="W140" s="89"/>
    </row>
    <row r="141" spans="1:23" s="21" customFormat="1" ht="12" customHeight="1">
      <c r="A141" s="89">
        <v>130</v>
      </c>
      <c r="B141" s="32" t="s">
        <v>1061</v>
      </c>
      <c r="C141" s="32" t="s">
        <v>1525</v>
      </c>
      <c r="D141" s="32" t="s">
        <v>1526</v>
      </c>
      <c r="E141" s="32" t="s">
        <v>1527</v>
      </c>
      <c r="F141" s="32" t="s">
        <v>500</v>
      </c>
      <c r="G141" s="32" t="s">
        <v>1041</v>
      </c>
      <c r="H141" s="32" t="s">
        <v>1446</v>
      </c>
      <c r="I141" s="32" t="s">
        <v>435</v>
      </c>
      <c r="J141" s="32">
        <v>9410</v>
      </c>
      <c r="K141" s="89">
        <v>4705</v>
      </c>
      <c r="L141" s="89"/>
      <c r="M141" s="89"/>
      <c r="N141" s="89">
        <v>2823</v>
      </c>
      <c r="O141" s="89"/>
      <c r="P141" s="89"/>
      <c r="Q141" s="89">
        <v>1882</v>
      </c>
      <c r="R141" s="89"/>
      <c r="S141" s="89"/>
      <c r="T141" s="89"/>
      <c r="U141" s="89"/>
      <c r="V141" s="89"/>
      <c r="W141" s="89"/>
    </row>
    <row r="142" spans="1:23" s="21" customFormat="1" ht="12" customHeight="1">
      <c r="A142" s="89">
        <v>131</v>
      </c>
      <c r="B142" s="32" t="s">
        <v>1061</v>
      </c>
      <c r="C142" s="32" t="s">
        <v>1528</v>
      </c>
      <c r="D142" s="32" t="s">
        <v>1529</v>
      </c>
      <c r="E142" s="32" t="s">
        <v>1530</v>
      </c>
      <c r="F142" s="32" t="s">
        <v>572</v>
      </c>
      <c r="G142" s="32" t="s">
        <v>1041</v>
      </c>
      <c r="H142" s="32" t="s">
        <v>1446</v>
      </c>
      <c r="I142" s="32" t="s">
        <v>435</v>
      </c>
      <c r="J142" s="32">
        <v>10000</v>
      </c>
      <c r="K142" s="89">
        <v>5000</v>
      </c>
      <c r="L142" s="89"/>
      <c r="M142" s="89"/>
      <c r="N142" s="89">
        <v>3000</v>
      </c>
      <c r="O142" s="89"/>
      <c r="P142" s="89"/>
      <c r="Q142" s="89">
        <v>2000</v>
      </c>
      <c r="R142" s="89"/>
      <c r="S142" s="89"/>
      <c r="T142" s="89"/>
      <c r="U142" s="89"/>
      <c r="V142" s="89"/>
      <c r="W142" s="89"/>
    </row>
    <row r="143" spans="1:16" s="32" customFormat="1" ht="93.75" customHeight="1">
      <c r="A143" s="32">
        <v>132</v>
      </c>
      <c r="B143" s="32" t="s">
        <v>1260</v>
      </c>
      <c r="C143" s="32" t="s">
        <v>1531</v>
      </c>
      <c r="D143" s="32" t="s">
        <v>1532</v>
      </c>
      <c r="E143" s="32" t="s">
        <v>1533</v>
      </c>
      <c r="F143" s="32" t="s">
        <v>1021</v>
      </c>
      <c r="G143" s="32" t="s">
        <v>1534</v>
      </c>
      <c r="H143" s="32" t="s">
        <v>1535</v>
      </c>
      <c r="I143" s="32" t="s">
        <v>1536</v>
      </c>
      <c r="J143" s="32">
        <v>40</v>
      </c>
      <c r="N143" s="32">
        <v>40</v>
      </c>
      <c r="O143" s="32" t="s">
        <v>1537</v>
      </c>
      <c r="P143" s="32" t="s">
        <v>1538</v>
      </c>
    </row>
    <row r="144" spans="1:16" s="32" customFormat="1" ht="104.25" customHeight="1">
      <c r="A144" s="32">
        <v>133</v>
      </c>
      <c r="B144" s="32" t="s">
        <v>1260</v>
      </c>
      <c r="C144" s="32" t="s">
        <v>1539</v>
      </c>
      <c r="D144" s="32" t="s">
        <v>1540</v>
      </c>
      <c r="E144" s="32" t="s">
        <v>1541</v>
      </c>
      <c r="F144" s="32" t="s">
        <v>1021</v>
      </c>
      <c r="G144" s="32" t="s">
        <v>1534</v>
      </c>
      <c r="H144" s="32" t="s">
        <v>1535</v>
      </c>
      <c r="I144" s="32" t="s">
        <v>1542</v>
      </c>
      <c r="J144" s="32">
        <v>122.5</v>
      </c>
      <c r="N144" s="32">
        <v>122.5</v>
      </c>
      <c r="O144" s="32" t="s">
        <v>1543</v>
      </c>
      <c r="P144" s="32" t="s">
        <v>1544</v>
      </c>
    </row>
    <row r="145" spans="1:23" s="25" customFormat="1" ht="123" customHeight="1">
      <c r="A145" s="11">
        <v>134</v>
      </c>
      <c r="B145" s="8" t="s">
        <v>1027</v>
      </c>
      <c r="C145" s="8" t="s">
        <v>1545</v>
      </c>
      <c r="D145" s="8" t="s">
        <v>1546</v>
      </c>
      <c r="E145" s="8" t="s">
        <v>1547</v>
      </c>
      <c r="F145" s="8" t="s">
        <v>1548</v>
      </c>
      <c r="G145" s="8" t="s">
        <v>1549</v>
      </c>
      <c r="H145" s="8" t="s">
        <v>1550</v>
      </c>
      <c r="I145" s="8" t="s">
        <v>1551</v>
      </c>
      <c r="J145" s="8">
        <v>1887</v>
      </c>
      <c r="K145" s="8">
        <v>1800</v>
      </c>
      <c r="L145" s="8" t="s">
        <v>1253</v>
      </c>
      <c r="M145" s="8" t="s">
        <v>1552</v>
      </c>
      <c r="N145" s="8">
        <v>30</v>
      </c>
      <c r="O145" s="8" t="s">
        <v>1253</v>
      </c>
      <c r="P145" s="8" t="s">
        <v>1552</v>
      </c>
      <c r="Q145" s="8">
        <v>0</v>
      </c>
      <c r="R145" s="8">
        <v>0</v>
      </c>
      <c r="S145" s="8">
        <v>0</v>
      </c>
      <c r="T145" s="8">
        <v>57</v>
      </c>
      <c r="U145" s="8">
        <v>0</v>
      </c>
      <c r="V145" s="8">
        <v>0</v>
      </c>
      <c r="W145" s="8"/>
    </row>
    <row r="146" spans="1:23" s="25" customFormat="1" ht="60">
      <c r="A146" s="11">
        <v>135</v>
      </c>
      <c r="B146" s="8" t="s">
        <v>1061</v>
      </c>
      <c r="C146" s="8" t="s">
        <v>1553</v>
      </c>
      <c r="D146" s="8" t="s">
        <v>1554</v>
      </c>
      <c r="E146" s="8" t="s">
        <v>1555</v>
      </c>
      <c r="F146" s="8" t="s">
        <v>1556</v>
      </c>
      <c r="G146" s="8" t="s">
        <v>1557</v>
      </c>
      <c r="H146" s="8" t="s">
        <v>1550</v>
      </c>
      <c r="I146" s="8" t="s">
        <v>1551</v>
      </c>
      <c r="J146" s="8">
        <v>134</v>
      </c>
      <c r="K146" s="8">
        <v>134</v>
      </c>
      <c r="L146" s="8" t="s">
        <v>1253</v>
      </c>
      <c r="M146" s="8" t="s">
        <v>1558</v>
      </c>
      <c r="N146" s="8">
        <v>0</v>
      </c>
      <c r="O146" s="8"/>
      <c r="P146" s="8"/>
      <c r="Q146" s="8">
        <v>0</v>
      </c>
      <c r="R146" s="8">
        <v>0</v>
      </c>
      <c r="S146" s="8">
        <v>0</v>
      </c>
      <c r="T146" s="8"/>
      <c r="U146" s="8">
        <v>0</v>
      </c>
      <c r="V146" s="8">
        <v>0</v>
      </c>
      <c r="W146" s="8"/>
    </row>
    <row r="147" spans="1:23" s="25" customFormat="1" ht="129" customHeight="1">
      <c r="A147" s="11">
        <v>136</v>
      </c>
      <c r="B147" s="8" t="s">
        <v>1061</v>
      </c>
      <c r="C147" s="8" t="s">
        <v>1559</v>
      </c>
      <c r="D147" s="8" t="s">
        <v>1560</v>
      </c>
      <c r="E147" s="8" t="s">
        <v>1561</v>
      </c>
      <c r="F147" s="8" t="s">
        <v>1562</v>
      </c>
      <c r="G147" s="8" t="s">
        <v>1275</v>
      </c>
      <c r="H147" s="108" t="s">
        <v>1563</v>
      </c>
      <c r="I147" s="108"/>
      <c r="J147" s="8">
        <v>350</v>
      </c>
      <c r="K147" s="8"/>
      <c r="L147" s="8"/>
      <c r="M147" s="8"/>
      <c r="N147" s="8">
        <v>350</v>
      </c>
      <c r="O147" s="8" t="s">
        <v>1118</v>
      </c>
      <c r="P147" s="8" t="s">
        <v>1564</v>
      </c>
      <c r="Q147" s="8"/>
      <c r="R147" s="8"/>
      <c r="S147" s="8"/>
      <c r="T147" s="8"/>
      <c r="U147" s="8"/>
      <c r="V147" s="8"/>
      <c r="W147" s="8"/>
    </row>
    <row r="148" spans="1:23" s="33" customFormat="1" ht="72">
      <c r="A148" s="56">
        <v>137</v>
      </c>
      <c r="B148" s="40" t="s">
        <v>1061</v>
      </c>
      <c r="C148" s="40" t="s">
        <v>1565</v>
      </c>
      <c r="D148" s="40" t="s">
        <v>1566</v>
      </c>
      <c r="E148" s="40" t="s">
        <v>1567</v>
      </c>
      <c r="F148" s="40" t="s">
        <v>1568</v>
      </c>
      <c r="G148" s="40" t="s">
        <v>1275</v>
      </c>
      <c r="H148" s="40" t="s">
        <v>1563</v>
      </c>
      <c r="I148" s="40" t="s">
        <v>1326</v>
      </c>
      <c r="J148" s="40">
        <v>450</v>
      </c>
      <c r="K148" s="40">
        <v>450</v>
      </c>
      <c r="L148" s="40" t="s">
        <v>442</v>
      </c>
      <c r="M148" s="40" t="s">
        <v>1569</v>
      </c>
      <c r="N148" s="40"/>
      <c r="O148" s="113"/>
      <c r="P148" s="113"/>
      <c r="Q148" s="40"/>
      <c r="R148" s="40"/>
      <c r="S148" s="40"/>
      <c r="T148" s="40"/>
      <c r="U148" s="40"/>
      <c r="V148" s="40"/>
      <c r="W148" s="40"/>
    </row>
    <row r="149" spans="1:23" s="33" customFormat="1" ht="48">
      <c r="A149" s="56">
        <v>138</v>
      </c>
      <c r="B149" s="40" t="s">
        <v>1061</v>
      </c>
      <c r="C149" s="40" t="s">
        <v>1570</v>
      </c>
      <c r="D149" s="40" t="s">
        <v>1571</v>
      </c>
      <c r="E149" s="40" t="s">
        <v>1572</v>
      </c>
      <c r="F149" s="40" t="s">
        <v>455</v>
      </c>
      <c r="G149" s="40" t="s">
        <v>1275</v>
      </c>
      <c r="H149" s="40" t="s">
        <v>1563</v>
      </c>
      <c r="I149" s="8" t="s">
        <v>1326</v>
      </c>
      <c r="J149" s="114">
        <v>200</v>
      </c>
      <c r="K149" s="40"/>
      <c r="L149" s="40"/>
      <c r="M149" s="40"/>
      <c r="N149" s="40">
        <v>200</v>
      </c>
      <c r="O149" s="40" t="s">
        <v>1392</v>
      </c>
      <c r="P149" s="40" t="s">
        <v>1573</v>
      </c>
      <c r="Q149" s="40"/>
      <c r="R149" s="40"/>
      <c r="S149" s="40"/>
      <c r="T149" s="40"/>
      <c r="U149" s="40"/>
      <c r="V149" s="40"/>
      <c r="W149" s="40"/>
    </row>
    <row r="150" spans="1:23" s="25" customFormat="1" ht="168">
      <c r="A150" s="11">
        <v>139</v>
      </c>
      <c r="B150" s="8" t="s">
        <v>1061</v>
      </c>
      <c r="C150" s="8" t="s">
        <v>1574</v>
      </c>
      <c r="D150" s="8" t="s">
        <v>1575</v>
      </c>
      <c r="E150" s="8" t="s">
        <v>1576</v>
      </c>
      <c r="F150" s="8" t="s">
        <v>1577</v>
      </c>
      <c r="G150" s="8" t="s">
        <v>1578</v>
      </c>
      <c r="H150" s="8" t="s">
        <v>1563</v>
      </c>
      <c r="I150" s="8" t="s">
        <v>1579</v>
      </c>
      <c r="J150" s="8">
        <v>33</v>
      </c>
      <c r="K150" s="8">
        <v>33</v>
      </c>
      <c r="L150" s="8" t="s">
        <v>1580</v>
      </c>
      <c r="M150" s="8" t="s">
        <v>1581</v>
      </c>
      <c r="N150" s="8"/>
      <c r="O150" s="8"/>
      <c r="P150" s="8"/>
      <c r="Q150" s="8"/>
      <c r="R150" s="8"/>
      <c r="S150" s="8"/>
      <c r="T150" s="8"/>
      <c r="U150" s="8"/>
      <c r="V150" s="8"/>
      <c r="W150" s="8"/>
    </row>
    <row r="151" spans="1:23" s="33" customFormat="1" ht="144">
      <c r="A151" s="56">
        <v>140</v>
      </c>
      <c r="B151" s="40" t="s">
        <v>1582</v>
      </c>
      <c r="C151" s="40" t="s">
        <v>1583</v>
      </c>
      <c r="D151" s="40" t="s">
        <v>1584</v>
      </c>
      <c r="E151" s="40" t="s">
        <v>1585</v>
      </c>
      <c r="F151" s="40" t="s">
        <v>1586</v>
      </c>
      <c r="G151" s="40" t="s">
        <v>1587</v>
      </c>
      <c r="H151" s="40" t="s">
        <v>1563</v>
      </c>
      <c r="I151" s="40" t="s">
        <v>1326</v>
      </c>
      <c r="J151" s="40">
        <v>2000</v>
      </c>
      <c r="K151" s="40"/>
      <c r="L151" s="40"/>
      <c r="M151" s="40" t="s">
        <v>1588</v>
      </c>
      <c r="N151" s="40">
        <v>2000</v>
      </c>
      <c r="O151" s="40" t="s">
        <v>1333</v>
      </c>
      <c r="P151" s="40" t="s">
        <v>1589</v>
      </c>
      <c r="Q151" s="40"/>
      <c r="R151" s="40"/>
      <c r="S151" s="40"/>
      <c r="T151" s="40"/>
      <c r="U151" s="40"/>
      <c r="V151" s="40"/>
      <c r="W151" s="40" t="s">
        <v>1590</v>
      </c>
    </row>
    <row r="152" spans="1:23" s="25" customFormat="1" ht="120">
      <c r="A152" s="11">
        <v>141</v>
      </c>
      <c r="B152" s="8" t="s">
        <v>1582</v>
      </c>
      <c r="C152" s="8" t="s">
        <v>1591</v>
      </c>
      <c r="D152" s="108"/>
      <c r="E152" s="108"/>
      <c r="F152" s="108"/>
      <c r="G152" s="108"/>
      <c r="H152" s="108"/>
      <c r="I152" s="8" t="s">
        <v>1326</v>
      </c>
      <c r="J152" s="8">
        <v>250</v>
      </c>
      <c r="K152" s="8"/>
      <c r="L152" s="8"/>
      <c r="M152" s="8"/>
      <c r="N152" s="8">
        <v>250</v>
      </c>
      <c r="O152" s="8" t="s">
        <v>442</v>
      </c>
      <c r="P152" s="8" t="s">
        <v>1328</v>
      </c>
      <c r="Q152" s="8"/>
      <c r="R152" s="8"/>
      <c r="S152" s="8"/>
      <c r="T152" s="8"/>
      <c r="U152" s="8"/>
      <c r="V152" s="8"/>
      <c r="W152" s="8" t="s">
        <v>1592</v>
      </c>
    </row>
    <row r="153" spans="1:23" s="25" customFormat="1" ht="168">
      <c r="A153" s="8">
        <v>142</v>
      </c>
      <c r="B153" s="8" t="s">
        <v>1582</v>
      </c>
      <c r="C153" s="8" t="s">
        <v>1593</v>
      </c>
      <c r="D153" s="8" t="s">
        <v>1594</v>
      </c>
      <c r="E153" s="8" t="s">
        <v>1595</v>
      </c>
      <c r="F153" s="8" t="s">
        <v>240</v>
      </c>
      <c r="G153" s="8" t="s">
        <v>1596</v>
      </c>
      <c r="H153" s="8" t="s">
        <v>1563</v>
      </c>
      <c r="I153" s="8" t="s">
        <v>1326</v>
      </c>
      <c r="J153" s="8">
        <v>60</v>
      </c>
      <c r="K153" s="8"/>
      <c r="L153" s="8"/>
      <c r="M153" s="8"/>
      <c r="N153" s="8">
        <v>30</v>
      </c>
      <c r="O153" s="8" t="s">
        <v>1593</v>
      </c>
      <c r="P153" s="39" t="s">
        <v>1564</v>
      </c>
      <c r="Q153" s="8"/>
      <c r="R153" s="8"/>
      <c r="S153" s="8"/>
      <c r="T153" s="8"/>
      <c r="U153" s="8">
        <v>30</v>
      </c>
      <c r="V153" s="8"/>
      <c r="W153" s="8" t="s">
        <v>1597</v>
      </c>
    </row>
    <row r="154" spans="1:23" s="25" customFormat="1" ht="156">
      <c r="A154" s="8"/>
      <c r="B154" s="8"/>
      <c r="C154" s="8"/>
      <c r="D154" s="8" t="s">
        <v>1598</v>
      </c>
      <c r="E154" s="8" t="s">
        <v>1599</v>
      </c>
      <c r="F154" s="8" t="s">
        <v>240</v>
      </c>
      <c r="G154" s="8" t="s">
        <v>1600</v>
      </c>
      <c r="H154" s="8" t="s">
        <v>1563</v>
      </c>
      <c r="I154" s="8" t="s">
        <v>1326</v>
      </c>
      <c r="J154" s="8">
        <v>120</v>
      </c>
      <c r="K154" s="8"/>
      <c r="L154" s="8"/>
      <c r="M154" s="8"/>
      <c r="N154" s="8">
        <v>80</v>
      </c>
      <c r="O154" s="8" t="s">
        <v>1593</v>
      </c>
      <c r="P154" s="115"/>
      <c r="Q154" s="8"/>
      <c r="R154" s="8"/>
      <c r="S154" s="8"/>
      <c r="T154" s="8"/>
      <c r="U154" s="8">
        <v>40</v>
      </c>
      <c r="V154" s="8"/>
      <c r="W154" s="8" t="s">
        <v>1601</v>
      </c>
    </row>
    <row r="155" spans="1:23" s="25" customFormat="1" ht="33" customHeight="1">
      <c r="A155" s="8"/>
      <c r="B155" s="8"/>
      <c r="C155" s="8"/>
      <c r="D155" s="8" t="s">
        <v>1602</v>
      </c>
      <c r="E155" s="8" t="s">
        <v>1603</v>
      </c>
      <c r="F155" s="8" t="s">
        <v>240</v>
      </c>
      <c r="G155" s="8" t="s">
        <v>1604</v>
      </c>
      <c r="H155" s="8" t="s">
        <v>1563</v>
      </c>
      <c r="I155" s="8" t="s">
        <v>1326</v>
      </c>
      <c r="J155" s="8">
        <v>7</v>
      </c>
      <c r="K155" s="8"/>
      <c r="L155" s="8"/>
      <c r="M155" s="8"/>
      <c r="N155" s="8">
        <v>7</v>
      </c>
      <c r="O155" s="8" t="s">
        <v>1593</v>
      </c>
      <c r="P155" s="115"/>
      <c r="Q155" s="8"/>
      <c r="R155" s="8"/>
      <c r="S155" s="8"/>
      <c r="T155" s="8"/>
      <c r="U155" s="8"/>
      <c r="V155" s="8"/>
      <c r="W155" s="8"/>
    </row>
    <row r="156" spans="1:23" s="25" customFormat="1" ht="84">
      <c r="A156" s="8"/>
      <c r="B156" s="8"/>
      <c r="C156" s="8"/>
      <c r="D156" s="8" t="s">
        <v>1605</v>
      </c>
      <c r="E156" s="8" t="s">
        <v>1606</v>
      </c>
      <c r="F156" s="8" t="s">
        <v>1607</v>
      </c>
      <c r="G156" s="8" t="s">
        <v>1608</v>
      </c>
      <c r="H156" s="8" t="s">
        <v>1609</v>
      </c>
      <c r="I156" s="8" t="s">
        <v>1610</v>
      </c>
      <c r="J156" s="8">
        <v>6</v>
      </c>
      <c r="K156" s="8"/>
      <c r="L156" s="8"/>
      <c r="M156" s="8"/>
      <c r="N156" s="8">
        <v>6</v>
      </c>
      <c r="O156" s="8" t="s">
        <v>1593</v>
      </c>
      <c r="P156" s="115"/>
      <c r="Q156" s="8"/>
      <c r="R156" s="8"/>
      <c r="S156" s="8"/>
      <c r="T156" s="8"/>
      <c r="U156" s="8"/>
      <c r="V156" s="8"/>
      <c r="W156" s="8"/>
    </row>
    <row r="157" spans="1:23" s="25" customFormat="1" ht="120">
      <c r="A157" s="8"/>
      <c r="B157" s="8"/>
      <c r="C157" s="8"/>
      <c r="D157" s="8" t="s">
        <v>1611</v>
      </c>
      <c r="E157" s="8" t="s">
        <v>1612</v>
      </c>
      <c r="F157" s="8" t="s">
        <v>240</v>
      </c>
      <c r="G157" s="8" t="s">
        <v>1613</v>
      </c>
      <c r="H157" s="8" t="s">
        <v>1563</v>
      </c>
      <c r="I157" s="8" t="s">
        <v>1326</v>
      </c>
      <c r="J157" s="8">
        <v>30</v>
      </c>
      <c r="K157" s="8"/>
      <c r="L157" s="8"/>
      <c r="M157" s="8"/>
      <c r="N157" s="8">
        <v>30</v>
      </c>
      <c r="O157" s="8" t="s">
        <v>1593</v>
      </c>
      <c r="P157" s="115"/>
      <c r="Q157" s="8"/>
      <c r="R157" s="8"/>
      <c r="S157" s="8"/>
      <c r="T157" s="8"/>
      <c r="U157" s="8"/>
      <c r="V157" s="8"/>
      <c r="W157" s="8"/>
    </row>
    <row r="158" spans="1:23" s="25" customFormat="1" ht="240">
      <c r="A158" s="8"/>
      <c r="B158" s="8"/>
      <c r="C158" s="8"/>
      <c r="D158" s="8" t="s">
        <v>1614</v>
      </c>
      <c r="E158" s="8" t="s">
        <v>1615</v>
      </c>
      <c r="F158" s="8" t="s">
        <v>1616</v>
      </c>
      <c r="G158" s="8" t="s">
        <v>1617</v>
      </c>
      <c r="H158" s="8" t="s">
        <v>1563</v>
      </c>
      <c r="I158" s="8" t="s">
        <v>1326</v>
      </c>
      <c r="J158" s="8">
        <v>58</v>
      </c>
      <c r="K158" s="8"/>
      <c r="L158" s="8"/>
      <c r="M158" s="8"/>
      <c r="N158" s="8">
        <v>58</v>
      </c>
      <c r="O158" s="8" t="s">
        <v>1618</v>
      </c>
      <c r="P158" s="115"/>
      <c r="Q158" s="8"/>
      <c r="R158" s="8"/>
      <c r="S158" s="8"/>
      <c r="T158" s="8"/>
      <c r="U158" s="8"/>
      <c r="V158" s="8"/>
      <c r="W158" s="8"/>
    </row>
    <row r="159" spans="1:23" s="25" customFormat="1" ht="72">
      <c r="A159" s="8"/>
      <c r="B159" s="8"/>
      <c r="C159" s="8"/>
      <c r="D159" s="8" t="s">
        <v>1619</v>
      </c>
      <c r="E159" s="8" t="s">
        <v>1620</v>
      </c>
      <c r="F159" s="8" t="s">
        <v>240</v>
      </c>
      <c r="G159" s="8" t="s">
        <v>1041</v>
      </c>
      <c r="H159" s="8" t="s">
        <v>1563</v>
      </c>
      <c r="I159" s="8" t="s">
        <v>1326</v>
      </c>
      <c r="J159" s="8">
        <v>20</v>
      </c>
      <c r="K159" s="8">
        <v>0</v>
      </c>
      <c r="L159" s="8"/>
      <c r="M159" s="8"/>
      <c r="N159" s="8">
        <v>20</v>
      </c>
      <c r="O159" s="8" t="s">
        <v>1593</v>
      </c>
      <c r="P159" s="115"/>
      <c r="Q159" s="8"/>
      <c r="R159" s="8"/>
      <c r="S159" s="8"/>
      <c r="T159" s="8"/>
      <c r="U159" s="8"/>
      <c r="V159" s="8"/>
      <c r="W159" s="8"/>
    </row>
    <row r="160" spans="1:23" s="25" customFormat="1" ht="36" customHeight="1">
      <c r="A160" s="8"/>
      <c r="B160" s="8"/>
      <c r="C160" s="8"/>
      <c r="D160" s="8" t="s">
        <v>1621</v>
      </c>
      <c r="E160" s="8" t="s">
        <v>1622</v>
      </c>
      <c r="F160" s="8" t="s">
        <v>1623</v>
      </c>
      <c r="G160" s="8" t="s">
        <v>1578</v>
      </c>
      <c r="H160" s="8" t="s">
        <v>1624</v>
      </c>
      <c r="I160" s="8" t="s">
        <v>1625</v>
      </c>
      <c r="J160" s="8">
        <v>62</v>
      </c>
      <c r="K160" s="8"/>
      <c r="L160" s="8"/>
      <c r="M160" s="8"/>
      <c r="N160" s="8">
        <v>62</v>
      </c>
      <c r="O160" s="8" t="s">
        <v>1593</v>
      </c>
      <c r="P160" s="41"/>
      <c r="Q160" s="8"/>
      <c r="R160" s="8"/>
      <c r="S160" s="8"/>
      <c r="T160" s="8"/>
      <c r="U160" s="8"/>
      <c r="V160" s="8"/>
      <c r="W160" s="8"/>
    </row>
    <row r="161" spans="1:23" s="25" customFormat="1" ht="96">
      <c r="A161" s="11">
        <v>143</v>
      </c>
      <c r="B161" s="8" t="s">
        <v>1027</v>
      </c>
      <c r="C161" s="8" t="s">
        <v>1626</v>
      </c>
      <c r="D161" s="8" t="s">
        <v>1627</v>
      </c>
      <c r="E161" s="8" t="s">
        <v>1628</v>
      </c>
      <c r="F161" s="8" t="s">
        <v>1629</v>
      </c>
      <c r="G161" s="8" t="s">
        <v>1630</v>
      </c>
      <c r="H161" s="8" t="s">
        <v>1609</v>
      </c>
      <c r="I161" s="8" t="s">
        <v>1631</v>
      </c>
      <c r="J161" s="8">
        <v>354</v>
      </c>
      <c r="K161" s="8"/>
      <c r="L161" s="8"/>
      <c r="M161" s="8"/>
      <c r="N161" s="8">
        <v>354</v>
      </c>
      <c r="O161" s="40" t="s">
        <v>1392</v>
      </c>
      <c r="P161" s="8" t="s">
        <v>1632</v>
      </c>
      <c r="Q161" s="8"/>
      <c r="R161" s="8"/>
      <c r="S161" s="8"/>
      <c r="T161" s="8"/>
      <c r="U161" s="8"/>
      <c r="V161" s="8"/>
      <c r="W161" s="8"/>
    </row>
    <row r="162" spans="1:23" s="25" customFormat="1" ht="60">
      <c r="A162" s="11">
        <v>144</v>
      </c>
      <c r="B162" s="8" t="s">
        <v>1027</v>
      </c>
      <c r="C162" s="8" t="s">
        <v>1633</v>
      </c>
      <c r="D162" s="8" t="s">
        <v>1634</v>
      </c>
      <c r="E162" s="8" t="s">
        <v>1635</v>
      </c>
      <c r="F162" s="8" t="s">
        <v>455</v>
      </c>
      <c r="G162" s="8" t="s">
        <v>1630</v>
      </c>
      <c r="H162" s="8" t="s">
        <v>1609</v>
      </c>
      <c r="I162" s="8" t="s">
        <v>1631</v>
      </c>
      <c r="J162" s="8">
        <v>360</v>
      </c>
      <c r="K162" s="8"/>
      <c r="L162" s="8"/>
      <c r="M162" s="8"/>
      <c r="N162" s="8">
        <v>360</v>
      </c>
      <c r="O162" s="40" t="s">
        <v>1392</v>
      </c>
      <c r="P162" s="8" t="s">
        <v>1636</v>
      </c>
      <c r="Q162" s="8"/>
      <c r="R162" s="8"/>
      <c r="S162" s="8"/>
      <c r="T162" s="8"/>
      <c r="U162" s="8"/>
      <c r="V162" s="8"/>
      <c r="W162" s="8"/>
    </row>
    <row r="163" spans="1:23" s="25" customFormat="1" ht="36">
      <c r="A163" s="109">
        <v>145</v>
      </c>
      <c r="B163" s="7" t="s">
        <v>1016</v>
      </c>
      <c r="C163" s="7" t="s">
        <v>1335</v>
      </c>
      <c r="D163" s="8" t="s">
        <v>1637</v>
      </c>
      <c r="E163" s="8" t="s">
        <v>1638</v>
      </c>
      <c r="F163" s="8" t="s">
        <v>1639</v>
      </c>
      <c r="G163" s="8" t="s">
        <v>1640</v>
      </c>
      <c r="H163" s="8" t="s">
        <v>1563</v>
      </c>
      <c r="I163" s="8" t="s">
        <v>1326</v>
      </c>
      <c r="J163" s="8">
        <v>2</v>
      </c>
      <c r="K163" s="8"/>
      <c r="L163" s="8"/>
      <c r="M163" s="8"/>
      <c r="N163" s="8">
        <v>2</v>
      </c>
      <c r="O163" s="8" t="s">
        <v>1641</v>
      </c>
      <c r="P163" s="116" t="s">
        <v>1564</v>
      </c>
      <c r="Q163" s="8"/>
      <c r="R163" s="8"/>
      <c r="S163" s="8"/>
      <c r="T163" s="8"/>
      <c r="U163" s="8"/>
      <c r="V163" s="8"/>
      <c r="W163" s="8"/>
    </row>
    <row r="164" spans="1:23" s="25" customFormat="1" ht="264">
      <c r="A164" s="110"/>
      <c r="B164" s="111"/>
      <c r="C164" s="111"/>
      <c r="D164" s="8" t="s">
        <v>1642</v>
      </c>
      <c r="E164" s="8" t="s">
        <v>1643</v>
      </c>
      <c r="F164" s="8" t="s">
        <v>240</v>
      </c>
      <c r="G164" s="8" t="s">
        <v>1644</v>
      </c>
      <c r="H164" s="8" t="s">
        <v>1609</v>
      </c>
      <c r="I164" s="8" t="s">
        <v>1631</v>
      </c>
      <c r="J164" s="8">
        <v>40</v>
      </c>
      <c r="K164" s="8"/>
      <c r="L164" s="8"/>
      <c r="M164" s="8"/>
      <c r="N164" s="8">
        <v>40</v>
      </c>
      <c r="O164" s="8" t="s">
        <v>1641</v>
      </c>
      <c r="P164" s="117"/>
      <c r="Q164" s="119"/>
      <c r="R164" s="8"/>
      <c r="S164" s="8"/>
      <c r="T164" s="8"/>
      <c r="U164" s="8"/>
      <c r="V164" s="8"/>
      <c r="W164" s="8"/>
    </row>
    <row r="165" spans="1:23" s="25" customFormat="1" ht="72">
      <c r="A165" s="110"/>
      <c r="B165" s="111"/>
      <c r="C165" s="111"/>
      <c r="D165" s="8" t="s">
        <v>1645</v>
      </c>
      <c r="E165" s="8" t="s">
        <v>1646</v>
      </c>
      <c r="F165" s="8" t="s">
        <v>240</v>
      </c>
      <c r="G165" s="8" t="s">
        <v>1644</v>
      </c>
      <c r="H165" s="8" t="s">
        <v>1609</v>
      </c>
      <c r="I165" s="8" t="s">
        <v>1631</v>
      </c>
      <c r="J165" s="8">
        <v>10</v>
      </c>
      <c r="K165" s="8"/>
      <c r="L165" s="8"/>
      <c r="M165" s="8"/>
      <c r="N165" s="8">
        <v>10</v>
      </c>
      <c r="O165" s="8" t="s">
        <v>1641</v>
      </c>
      <c r="P165" s="117"/>
      <c r="Q165" s="8"/>
      <c r="R165" s="8"/>
      <c r="S165" s="8"/>
      <c r="T165" s="8"/>
      <c r="U165" s="8"/>
      <c r="V165" s="8"/>
      <c r="W165" s="8"/>
    </row>
    <row r="166" spans="1:23" s="25" customFormat="1" ht="144">
      <c r="A166" s="10"/>
      <c r="B166" s="9"/>
      <c r="C166" s="9"/>
      <c r="D166" s="8" t="s">
        <v>1647</v>
      </c>
      <c r="E166" s="8" t="s">
        <v>1648</v>
      </c>
      <c r="F166" s="8" t="s">
        <v>240</v>
      </c>
      <c r="G166" s="8" t="s">
        <v>1649</v>
      </c>
      <c r="H166" s="8" t="s">
        <v>1609</v>
      </c>
      <c r="I166" s="8" t="s">
        <v>1631</v>
      </c>
      <c r="J166" s="8">
        <v>3</v>
      </c>
      <c r="K166" s="8"/>
      <c r="L166" s="8"/>
      <c r="M166" s="8"/>
      <c r="N166" s="8">
        <v>3</v>
      </c>
      <c r="O166" s="8" t="s">
        <v>1641</v>
      </c>
      <c r="P166" s="118"/>
      <c r="Q166" s="8"/>
      <c r="R166" s="8"/>
      <c r="S166" s="8"/>
      <c r="T166" s="8"/>
      <c r="U166" s="8"/>
      <c r="V166" s="8"/>
      <c r="W166" s="8"/>
    </row>
    <row r="167" spans="1:23" s="25" customFormat="1" ht="120">
      <c r="A167" s="11">
        <v>146</v>
      </c>
      <c r="B167" s="8" t="s">
        <v>1016</v>
      </c>
      <c r="C167" s="8" t="s">
        <v>1650</v>
      </c>
      <c r="D167" s="8" t="s">
        <v>1651</v>
      </c>
      <c r="E167" s="8" t="s">
        <v>1652</v>
      </c>
      <c r="F167" s="8" t="s">
        <v>1653</v>
      </c>
      <c r="G167" s="8" t="s">
        <v>1654</v>
      </c>
      <c r="H167" s="8" t="s">
        <v>1655</v>
      </c>
      <c r="I167" s="8" t="s">
        <v>1326</v>
      </c>
      <c r="J167" s="8">
        <v>1000</v>
      </c>
      <c r="K167" s="8">
        <v>1000</v>
      </c>
      <c r="L167" s="8" t="s">
        <v>1392</v>
      </c>
      <c r="M167" s="8" t="s">
        <v>1656</v>
      </c>
      <c r="N167" s="8"/>
      <c r="O167" s="8"/>
      <c r="P167" s="8"/>
      <c r="Q167" s="8"/>
      <c r="R167" s="8"/>
      <c r="S167" s="8"/>
      <c r="T167" s="8"/>
      <c r="U167" s="8"/>
      <c r="V167" s="8"/>
      <c r="W167" s="8"/>
    </row>
    <row r="168" spans="1:23" s="21" customFormat="1" ht="12">
      <c r="A168" s="52"/>
      <c r="B168" s="55"/>
      <c r="C168" s="51"/>
      <c r="D168" s="52"/>
      <c r="E168" s="52"/>
      <c r="F168" s="52"/>
      <c r="G168" s="52"/>
      <c r="H168" s="52"/>
      <c r="I168" s="52"/>
      <c r="J168" s="52"/>
      <c r="K168" s="52"/>
      <c r="L168" s="52"/>
      <c r="M168" s="52"/>
      <c r="N168" s="52"/>
      <c r="O168" s="52"/>
      <c r="P168" s="52"/>
      <c r="Q168" s="52"/>
      <c r="R168" s="52"/>
      <c r="S168" s="52"/>
      <c r="T168" s="52"/>
      <c r="U168" s="52"/>
      <c r="V168" s="52"/>
      <c r="W168" s="52"/>
    </row>
    <row r="169" spans="1:23" s="21" customFormat="1" ht="12">
      <c r="A169" s="52"/>
      <c r="B169" s="55"/>
      <c r="C169" s="51"/>
      <c r="D169" s="52"/>
      <c r="E169" s="52"/>
      <c r="F169" s="52"/>
      <c r="G169" s="52"/>
      <c r="H169" s="52"/>
      <c r="I169" s="52"/>
      <c r="J169" s="52"/>
      <c r="K169" s="52"/>
      <c r="L169" s="52"/>
      <c r="M169" s="52"/>
      <c r="N169" s="52"/>
      <c r="O169" s="52"/>
      <c r="P169" s="52"/>
      <c r="Q169" s="52"/>
      <c r="R169" s="52"/>
      <c r="S169" s="52"/>
      <c r="T169" s="52"/>
      <c r="U169" s="52"/>
      <c r="V169" s="52"/>
      <c r="W169" s="52"/>
    </row>
    <row r="170" spans="1:23" s="21" customFormat="1" ht="12">
      <c r="A170" s="52"/>
      <c r="B170" s="55"/>
      <c r="C170" s="51"/>
      <c r="D170" s="52"/>
      <c r="E170" s="52"/>
      <c r="F170" s="52"/>
      <c r="G170" s="52"/>
      <c r="H170" s="52"/>
      <c r="I170" s="52"/>
      <c r="J170" s="52"/>
      <c r="K170" s="52"/>
      <c r="L170" s="52"/>
      <c r="M170" s="52"/>
      <c r="N170" s="52"/>
      <c r="O170" s="52"/>
      <c r="P170" s="52"/>
      <c r="Q170" s="52"/>
      <c r="R170" s="52"/>
      <c r="S170" s="52"/>
      <c r="T170" s="52"/>
      <c r="U170" s="52"/>
      <c r="V170" s="52"/>
      <c r="W170" s="52"/>
    </row>
    <row r="171" spans="1:23" s="21" customFormat="1" ht="12">
      <c r="A171" s="52"/>
      <c r="B171" s="55"/>
      <c r="C171" s="51"/>
      <c r="D171" s="52"/>
      <c r="E171" s="52"/>
      <c r="F171" s="52"/>
      <c r="G171" s="52"/>
      <c r="H171" s="52"/>
      <c r="I171" s="52"/>
      <c r="J171" s="52"/>
      <c r="K171" s="52"/>
      <c r="L171" s="52"/>
      <c r="M171" s="52"/>
      <c r="N171" s="52"/>
      <c r="O171" s="52"/>
      <c r="P171" s="52"/>
      <c r="Q171" s="52"/>
      <c r="R171" s="52"/>
      <c r="S171" s="52"/>
      <c r="T171" s="52"/>
      <c r="U171" s="52"/>
      <c r="V171" s="52"/>
      <c r="W171" s="52"/>
    </row>
    <row r="172" spans="1:23" s="21" customFormat="1" ht="12">
      <c r="A172" s="52"/>
      <c r="B172" s="55"/>
      <c r="C172" s="51"/>
      <c r="D172" s="52"/>
      <c r="E172" s="52"/>
      <c r="F172" s="52"/>
      <c r="G172" s="52"/>
      <c r="H172" s="52"/>
      <c r="I172" s="52"/>
      <c r="J172" s="52"/>
      <c r="K172" s="52"/>
      <c r="L172" s="52"/>
      <c r="M172" s="52"/>
      <c r="N172" s="52"/>
      <c r="O172" s="52"/>
      <c r="P172" s="52"/>
      <c r="Q172" s="52"/>
      <c r="R172" s="52"/>
      <c r="S172" s="52"/>
      <c r="T172" s="52"/>
      <c r="U172" s="52"/>
      <c r="V172" s="52"/>
      <c r="W172" s="52"/>
    </row>
    <row r="173" s="34" customFormat="1" ht="13.5"/>
    <row r="174" spans="1:23" s="3" customFormat="1" ht="79.5" customHeight="1">
      <c r="A174" s="14" t="s">
        <v>1657</v>
      </c>
      <c r="B174" s="14"/>
      <c r="C174" s="14"/>
      <c r="D174" s="14"/>
      <c r="E174" s="14"/>
      <c r="F174" s="14"/>
      <c r="G174" s="14"/>
      <c r="H174" s="14"/>
      <c r="I174" s="14"/>
      <c r="J174" s="14"/>
      <c r="K174" s="14"/>
      <c r="L174" s="14"/>
      <c r="M174" s="14"/>
      <c r="N174" s="14"/>
      <c r="O174" s="14"/>
      <c r="P174" s="14"/>
      <c r="Q174" s="14"/>
      <c r="R174" s="14"/>
      <c r="S174" s="14"/>
      <c r="T174" s="14"/>
      <c r="U174" s="14"/>
      <c r="V174" s="14"/>
      <c r="W174" s="14"/>
    </row>
    <row r="175" spans="1:23" ht="13.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20"/>
    </row>
  </sheetData>
  <sheetProtection/>
  <mergeCells count="91">
    <mergeCell ref="A1:B1"/>
    <mergeCell ref="A2:W2"/>
    <mergeCell ref="A3:H3"/>
    <mergeCell ref="I3:N3"/>
    <mergeCell ref="Q3:R3"/>
    <mergeCell ref="T3:W3"/>
    <mergeCell ref="H4:I4"/>
    <mergeCell ref="K4:Q4"/>
    <mergeCell ref="R4:U4"/>
    <mergeCell ref="A174:W174"/>
    <mergeCell ref="A175:N175"/>
    <mergeCell ref="A4:A5"/>
    <mergeCell ref="A115:A116"/>
    <mergeCell ref="A117:A118"/>
    <mergeCell ref="A119:A120"/>
    <mergeCell ref="A125:A126"/>
    <mergeCell ref="A153:A160"/>
    <mergeCell ref="A163:A166"/>
    <mergeCell ref="B4:B5"/>
    <mergeCell ref="B98:B99"/>
    <mergeCell ref="B115:B116"/>
    <mergeCell ref="B117:B118"/>
    <mergeCell ref="B119:B120"/>
    <mergeCell ref="B125:B126"/>
    <mergeCell ref="B153:B160"/>
    <mergeCell ref="B163:B166"/>
    <mergeCell ref="C4:C5"/>
    <mergeCell ref="C115:C116"/>
    <mergeCell ref="C117:C118"/>
    <mergeCell ref="C119:C120"/>
    <mergeCell ref="C125:C126"/>
    <mergeCell ref="C153:C160"/>
    <mergeCell ref="C163:C166"/>
    <mergeCell ref="D4:D5"/>
    <mergeCell ref="D27:D29"/>
    <mergeCell ref="D97:D98"/>
    <mergeCell ref="D115:D116"/>
    <mergeCell ref="D117:D118"/>
    <mergeCell ref="D119:D120"/>
    <mergeCell ref="D125:D126"/>
    <mergeCell ref="E4:E5"/>
    <mergeCell ref="E27:E29"/>
    <mergeCell ref="E115:E116"/>
    <mergeCell ref="E117:E118"/>
    <mergeCell ref="E119:E120"/>
    <mergeCell ref="E125:E126"/>
    <mergeCell ref="E138:E139"/>
    <mergeCell ref="F4:F5"/>
    <mergeCell ref="F97:F98"/>
    <mergeCell ref="F115:F116"/>
    <mergeCell ref="F117:F118"/>
    <mergeCell ref="F119:F120"/>
    <mergeCell ref="F125:F126"/>
    <mergeCell ref="G4:G5"/>
    <mergeCell ref="G97:G98"/>
    <mergeCell ref="G115:G116"/>
    <mergeCell ref="G117:G118"/>
    <mergeCell ref="G119:G120"/>
    <mergeCell ref="G125:G126"/>
    <mergeCell ref="H115:H116"/>
    <mergeCell ref="H117:H118"/>
    <mergeCell ref="H119:H120"/>
    <mergeCell ref="H125:H126"/>
    <mergeCell ref="I97:I98"/>
    <mergeCell ref="I115:I116"/>
    <mergeCell ref="I117:I118"/>
    <mergeCell ref="I119:I120"/>
    <mergeCell ref="I125:I126"/>
    <mergeCell ref="J4:J5"/>
    <mergeCell ref="J27:J29"/>
    <mergeCell ref="J97:J98"/>
    <mergeCell ref="J115:J116"/>
    <mergeCell ref="J117:J118"/>
    <mergeCell ref="J119:J120"/>
    <mergeCell ref="J125:J126"/>
    <mergeCell ref="L97:L98"/>
    <mergeCell ref="M97:M98"/>
    <mergeCell ref="N97:N98"/>
    <mergeCell ref="O97:O98"/>
    <mergeCell ref="P97:P98"/>
    <mergeCell ref="P153:P160"/>
    <mergeCell ref="P163:P166"/>
    <mergeCell ref="Q97:Q98"/>
    <mergeCell ref="R97:R98"/>
    <mergeCell ref="S97:S98"/>
    <mergeCell ref="T97:T98"/>
    <mergeCell ref="U97:U98"/>
    <mergeCell ref="V4:V5"/>
    <mergeCell ref="V97:V98"/>
    <mergeCell ref="W4:W5"/>
    <mergeCell ref="W97:W98"/>
  </mergeCells>
  <printOptions horizontalCentered="1"/>
  <pageMargins left="0.39" right="0.39" top="0.59" bottom="0.39" header="0" footer="0"/>
  <pageSetup fitToHeight="0"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zoomScale="115" zoomScaleNormal="115" workbookViewId="0" topLeftCell="A31">
      <selection activeCell="A50" sqref="A50:IV50"/>
    </sheetView>
  </sheetViews>
  <sheetFormatPr defaultColWidth="9.00390625" defaultRowHeight="15"/>
  <cols>
    <col min="1" max="1" width="5.140625" style="0" customWidth="1"/>
    <col min="2" max="23" width="7.7109375" style="0" customWidth="1"/>
  </cols>
  <sheetData>
    <row r="1" spans="1:2" ht="20.25" customHeight="1">
      <c r="A1" s="4" t="s">
        <v>1007</v>
      </c>
      <c r="B1" s="4"/>
    </row>
    <row r="2" spans="1:23" ht="48" customHeight="1">
      <c r="A2" s="5" t="s">
        <v>1658</v>
      </c>
      <c r="B2" s="5"/>
      <c r="C2" s="5"/>
      <c r="D2" s="5"/>
      <c r="E2" s="5"/>
      <c r="F2" s="5"/>
      <c r="G2" s="5"/>
      <c r="H2" s="5"/>
      <c r="I2" s="5"/>
      <c r="J2" s="5"/>
      <c r="K2" s="5"/>
      <c r="L2" s="5"/>
      <c r="M2" s="5"/>
      <c r="N2" s="5"/>
      <c r="O2" s="5"/>
      <c r="P2" s="5"/>
      <c r="Q2" s="5"/>
      <c r="R2" s="5"/>
      <c r="S2" s="5"/>
      <c r="T2" s="5"/>
      <c r="U2" s="5"/>
      <c r="V2" s="5"/>
      <c r="W2" s="5"/>
    </row>
    <row r="3" spans="1:23" ht="44.25" customHeight="1">
      <c r="A3" s="6" t="s">
        <v>1009</v>
      </c>
      <c r="B3" s="6"/>
      <c r="C3" s="6"/>
      <c r="D3" s="6"/>
      <c r="E3" s="6"/>
      <c r="F3" s="6"/>
      <c r="G3" s="6"/>
      <c r="H3" s="6"/>
      <c r="I3" s="6" t="s">
        <v>1010</v>
      </c>
      <c r="J3" s="6"/>
      <c r="K3" s="6"/>
      <c r="L3" s="6"/>
      <c r="M3" s="6"/>
      <c r="N3" s="6"/>
      <c r="O3" s="6"/>
      <c r="P3" s="6"/>
      <c r="Q3" s="6" t="s">
        <v>1011</v>
      </c>
      <c r="R3" s="6"/>
      <c r="S3" s="17"/>
      <c r="T3" s="18" t="s">
        <v>1659</v>
      </c>
      <c r="U3" s="18"/>
      <c r="V3" s="18"/>
      <c r="W3" s="18"/>
    </row>
    <row r="4" spans="1:23" s="1" customFormat="1" ht="12">
      <c r="A4" s="7" t="s">
        <v>2</v>
      </c>
      <c r="B4" s="7" t="s">
        <v>3</v>
      </c>
      <c r="C4" s="7" t="s">
        <v>4</v>
      </c>
      <c r="D4" s="7" t="s">
        <v>5</v>
      </c>
      <c r="E4" s="7" t="s">
        <v>6</v>
      </c>
      <c r="F4" s="7" t="s">
        <v>7</v>
      </c>
      <c r="G4" s="7" t="s">
        <v>8</v>
      </c>
      <c r="H4" s="8" t="s">
        <v>1013</v>
      </c>
      <c r="I4" s="8"/>
      <c r="J4" s="7" t="s">
        <v>13</v>
      </c>
      <c r="K4" s="11" t="s">
        <v>14</v>
      </c>
      <c r="L4" s="16"/>
      <c r="M4" s="16"/>
      <c r="N4" s="16"/>
      <c r="O4" s="16"/>
      <c r="P4" s="16"/>
      <c r="Q4" s="16"/>
      <c r="R4" s="11" t="s">
        <v>15</v>
      </c>
      <c r="S4" s="16"/>
      <c r="T4" s="16"/>
      <c r="U4" s="19"/>
      <c r="V4" s="7" t="s">
        <v>16</v>
      </c>
      <c r="W4" s="7" t="s">
        <v>17</v>
      </c>
    </row>
    <row r="5" spans="1:23" s="1" customFormat="1" ht="60">
      <c r="A5" s="9"/>
      <c r="B5" s="9"/>
      <c r="C5" s="9"/>
      <c r="D5" s="9"/>
      <c r="E5" s="9"/>
      <c r="F5" s="9"/>
      <c r="G5" s="9"/>
      <c r="H5" s="8" t="s">
        <v>1014</v>
      </c>
      <c r="I5" s="8" t="s">
        <v>1015</v>
      </c>
      <c r="J5" s="9"/>
      <c r="K5" s="8" t="s">
        <v>18</v>
      </c>
      <c r="L5" s="8" t="s">
        <v>19</v>
      </c>
      <c r="M5" s="8" t="s">
        <v>20</v>
      </c>
      <c r="N5" s="8" t="s">
        <v>21</v>
      </c>
      <c r="O5" s="8" t="s">
        <v>22</v>
      </c>
      <c r="P5" s="8" t="s">
        <v>23</v>
      </c>
      <c r="Q5" s="8" t="s">
        <v>24</v>
      </c>
      <c r="R5" s="8" t="s">
        <v>25</v>
      </c>
      <c r="S5" s="8" t="s">
        <v>26</v>
      </c>
      <c r="T5" s="8" t="s">
        <v>27</v>
      </c>
      <c r="U5" s="8" t="s">
        <v>28</v>
      </c>
      <c r="V5" s="9"/>
      <c r="W5" s="9"/>
    </row>
    <row r="6" spans="1:23" s="1" customFormat="1" ht="27" customHeight="1">
      <c r="A6" s="10" t="s">
        <v>29</v>
      </c>
      <c r="B6" s="9" t="s">
        <v>30</v>
      </c>
      <c r="C6" s="9" t="s">
        <v>31</v>
      </c>
      <c r="D6" s="9" t="s">
        <v>32</v>
      </c>
      <c r="E6" s="9" t="s">
        <v>33</v>
      </c>
      <c r="F6" s="9" t="s">
        <v>34</v>
      </c>
      <c r="G6" s="9" t="s">
        <v>35</v>
      </c>
      <c r="H6" s="8" t="s">
        <v>36</v>
      </c>
      <c r="I6" s="8" t="s">
        <v>37</v>
      </c>
      <c r="J6" s="9" t="s">
        <v>38</v>
      </c>
      <c r="K6" s="8" t="s">
        <v>39</v>
      </c>
      <c r="L6" s="8" t="s">
        <v>40</v>
      </c>
      <c r="M6" s="8" t="s">
        <v>41</v>
      </c>
      <c r="N6" s="8" t="s">
        <v>42</v>
      </c>
      <c r="O6" s="8" t="s">
        <v>43</v>
      </c>
      <c r="P6" s="8" t="s">
        <v>44</v>
      </c>
      <c r="Q6" s="8" t="s">
        <v>45</v>
      </c>
      <c r="R6" s="8" t="s">
        <v>46</v>
      </c>
      <c r="S6" s="8" t="s">
        <v>47</v>
      </c>
      <c r="T6" s="8" t="s">
        <v>48</v>
      </c>
      <c r="U6" s="8" t="s">
        <v>49</v>
      </c>
      <c r="V6" s="9" t="s">
        <v>50</v>
      </c>
      <c r="W6" s="9" t="s">
        <v>51</v>
      </c>
    </row>
    <row r="7" spans="1:23" s="1" customFormat="1" ht="60">
      <c r="A7" s="11">
        <v>1</v>
      </c>
      <c r="B7" s="8" t="s">
        <v>1016</v>
      </c>
      <c r="C7" s="8"/>
      <c r="D7" s="8"/>
      <c r="E7" s="8"/>
      <c r="F7" s="8"/>
      <c r="G7" s="8"/>
      <c r="H7" s="8"/>
      <c r="I7" s="8"/>
      <c r="J7" s="8"/>
      <c r="K7" s="8"/>
      <c r="L7" s="8"/>
      <c r="M7" s="8"/>
      <c r="N7" s="8"/>
      <c r="O7" s="8"/>
      <c r="P7" s="8"/>
      <c r="Q7" s="8"/>
      <c r="R7" s="8"/>
      <c r="S7" s="8"/>
      <c r="T7" s="8"/>
      <c r="U7" s="8"/>
      <c r="V7" s="8"/>
      <c r="W7" s="8"/>
    </row>
    <row r="8" spans="1:23" s="1" customFormat="1" ht="12">
      <c r="A8" s="11"/>
      <c r="B8" s="8"/>
      <c r="C8" s="8"/>
      <c r="D8" s="8"/>
      <c r="E8" s="8"/>
      <c r="F8" s="8"/>
      <c r="G8" s="8"/>
      <c r="H8" s="8"/>
      <c r="I8" s="8"/>
      <c r="J8" s="8"/>
      <c r="K8" s="8"/>
      <c r="L8" s="8"/>
      <c r="M8" s="8"/>
      <c r="N8" s="8"/>
      <c r="O8" s="8"/>
      <c r="P8" s="8"/>
      <c r="Q8" s="8"/>
      <c r="R8" s="8"/>
      <c r="S8" s="8"/>
      <c r="T8" s="8"/>
      <c r="U8" s="8"/>
      <c r="V8" s="8"/>
      <c r="W8" s="8"/>
    </row>
    <row r="9" spans="1:23" s="1" customFormat="1" ht="12">
      <c r="A9" s="11"/>
      <c r="B9" s="8"/>
      <c r="C9" s="8"/>
      <c r="D9" s="8"/>
      <c r="E9" s="8"/>
      <c r="F9" s="8"/>
      <c r="G9" s="8"/>
      <c r="H9" s="8"/>
      <c r="I9" s="8"/>
      <c r="J9" s="8"/>
      <c r="K9" s="8"/>
      <c r="L9" s="8"/>
      <c r="M9" s="8"/>
      <c r="N9" s="8"/>
      <c r="O9" s="8"/>
      <c r="P9" s="8"/>
      <c r="Q9" s="8"/>
      <c r="R9" s="8"/>
      <c r="S9" s="8"/>
      <c r="T9" s="8"/>
      <c r="U9" s="8"/>
      <c r="V9" s="8"/>
      <c r="W9" s="8"/>
    </row>
    <row r="10" spans="1:23" s="1" customFormat="1" ht="12">
      <c r="A10" s="11"/>
      <c r="B10" s="8"/>
      <c r="C10" s="8"/>
      <c r="D10" s="8"/>
      <c r="E10" s="8"/>
      <c r="F10" s="8"/>
      <c r="G10" s="8"/>
      <c r="H10" s="8"/>
      <c r="I10" s="8"/>
      <c r="J10" s="8"/>
      <c r="K10" s="8"/>
      <c r="L10" s="8"/>
      <c r="M10" s="8"/>
      <c r="N10" s="8"/>
      <c r="O10" s="8"/>
      <c r="P10" s="8"/>
      <c r="Q10" s="8"/>
      <c r="R10" s="8"/>
      <c r="S10" s="8"/>
      <c r="T10" s="8"/>
      <c r="U10" s="8"/>
      <c r="V10" s="8"/>
      <c r="W10" s="8"/>
    </row>
    <row r="11" spans="1:23" s="1" customFormat="1" ht="12">
      <c r="A11" s="11"/>
      <c r="B11" s="8"/>
      <c r="C11" s="8"/>
      <c r="D11" s="8"/>
      <c r="E11" s="8"/>
      <c r="F11" s="8"/>
      <c r="G11" s="8"/>
      <c r="H11" s="8"/>
      <c r="I11" s="8"/>
      <c r="J11" s="8"/>
      <c r="K11" s="8"/>
      <c r="L11" s="8"/>
      <c r="M11" s="8"/>
      <c r="N11" s="8"/>
      <c r="O11" s="8"/>
      <c r="P11" s="8"/>
      <c r="Q11" s="8"/>
      <c r="R11" s="8"/>
      <c r="S11" s="8"/>
      <c r="T11" s="8"/>
      <c r="U11" s="8"/>
      <c r="V11" s="8"/>
      <c r="W11" s="8"/>
    </row>
    <row r="12" spans="1:23" s="1" customFormat="1" ht="12">
      <c r="A12" s="11"/>
      <c r="B12" s="8"/>
      <c r="C12" s="8"/>
      <c r="D12" s="8"/>
      <c r="E12" s="8"/>
      <c r="F12" s="8"/>
      <c r="G12" s="8"/>
      <c r="H12" s="8"/>
      <c r="I12" s="8"/>
      <c r="J12" s="8"/>
      <c r="K12" s="8"/>
      <c r="L12" s="8"/>
      <c r="M12" s="8"/>
      <c r="N12" s="8"/>
      <c r="O12" s="8"/>
      <c r="P12" s="8"/>
      <c r="Q12" s="8"/>
      <c r="R12" s="8"/>
      <c r="S12" s="8"/>
      <c r="T12" s="8"/>
      <c r="U12" s="8"/>
      <c r="V12" s="8"/>
      <c r="W12" s="8"/>
    </row>
    <row r="13" spans="1:23" s="1" customFormat="1" ht="12">
      <c r="A13" s="11"/>
      <c r="B13" s="8"/>
      <c r="C13" s="8"/>
      <c r="D13" s="8"/>
      <c r="E13" s="8"/>
      <c r="F13" s="8"/>
      <c r="G13" s="8"/>
      <c r="H13" s="8"/>
      <c r="I13" s="8"/>
      <c r="J13" s="8"/>
      <c r="K13" s="8"/>
      <c r="L13" s="8"/>
      <c r="M13" s="8"/>
      <c r="N13" s="8"/>
      <c r="O13" s="8"/>
      <c r="P13" s="8"/>
      <c r="Q13" s="8"/>
      <c r="R13" s="8"/>
      <c r="S13" s="8"/>
      <c r="T13" s="8"/>
      <c r="U13" s="8"/>
      <c r="V13" s="8"/>
      <c r="W13" s="8"/>
    </row>
    <row r="14" spans="1:23" s="1" customFormat="1" ht="12">
      <c r="A14" s="11"/>
      <c r="B14" s="8"/>
      <c r="C14" s="8"/>
      <c r="D14" s="8"/>
      <c r="E14" s="8"/>
      <c r="F14" s="8"/>
      <c r="G14" s="8"/>
      <c r="H14" s="8"/>
      <c r="I14" s="8"/>
      <c r="J14" s="8"/>
      <c r="K14" s="8"/>
      <c r="L14" s="8"/>
      <c r="M14" s="8"/>
      <c r="N14" s="8"/>
      <c r="O14" s="8"/>
      <c r="P14" s="8"/>
      <c r="Q14" s="8"/>
      <c r="R14" s="8"/>
      <c r="S14" s="8"/>
      <c r="T14" s="8"/>
      <c r="U14" s="8"/>
      <c r="V14" s="8"/>
      <c r="W14" s="8"/>
    </row>
    <row r="15" spans="1:23" s="1" customFormat="1" ht="12">
      <c r="A15" s="11"/>
      <c r="B15" s="8"/>
      <c r="C15" s="8"/>
      <c r="D15" s="8"/>
      <c r="E15" s="8"/>
      <c r="F15" s="8"/>
      <c r="G15" s="8"/>
      <c r="H15" s="8"/>
      <c r="I15" s="8"/>
      <c r="J15" s="8"/>
      <c r="K15" s="8"/>
      <c r="L15" s="8"/>
      <c r="M15" s="8"/>
      <c r="N15" s="8"/>
      <c r="O15" s="8"/>
      <c r="P15" s="8"/>
      <c r="Q15" s="8"/>
      <c r="R15" s="8"/>
      <c r="S15" s="8"/>
      <c r="T15" s="8"/>
      <c r="U15" s="8"/>
      <c r="V15" s="8"/>
      <c r="W15" s="8"/>
    </row>
    <row r="16" spans="1:23" s="1" customFormat="1" ht="12">
      <c r="A16" s="11"/>
      <c r="B16" s="8"/>
      <c r="C16" s="8"/>
      <c r="D16" s="8"/>
      <c r="E16" s="8"/>
      <c r="F16" s="8"/>
      <c r="G16" s="8"/>
      <c r="H16" s="8"/>
      <c r="I16" s="8"/>
      <c r="J16" s="8"/>
      <c r="K16" s="8"/>
      <c r="L16" s="8"/>
      <c r="M16" s="8"/>
      <c r="N16" s="8"/>
      <c r="O16" s="8"/>
      <c r="P16" s="8"/>
      <c r="Q16" s="8"/>
      <c r="R16" s="8"/>
      <c r="S16" s="8"/>
      <c r="T16" s="8"/>
      <c r="U16" s="8"/>
      <c r="V16" s="8"/>
      <c r="W16" s="8"/>
    </row>
    <row r="17" spans="1:23" s="1" customFormat="1" ht="12">
      <c r="A17" s="11"/>
      <c r="B17" s="8"/>
      <c r="C17" s="8"/>
      <c r="D17" s="8"/>
      <c r="E17" s="8"/>
      <c r="F17" s="8"/>
      <c r="G17" s="8"/>
      <c r="H17" s="8"/>
      <c r="I17" s="8"/>
      <c r="J17" s="8"/>
      <c r="K17" s="8"/>
      <c r="L17" s="8"/>
      <c r="M17" s="8"/>
      <c r="N17" s="8"/>
      <c r="O17" s="8"/>
      <c r="P17" s="8"/>
      <c r="Q17" s="8"/>
      <c r="R17" s="8"/>
      <c r="S17" s="8"/>
      <c r="T17" s="8"/>
      <c r="U17" s="8"/>
      <c r="V17" s="8"/>
      <c r="W17" s="8"/>
    </row>
    <row r="18" spans="1:23" s="1" customFormat="1" ht="12">
      <c r="A18" s="11"/>
      <c r="B18" s="8"/>
      <c r="C18" s="8"/>
      <c r="D18" s="8"/>
      <c r="E18" s="8"/>
      <c r="F18" s="8"/>
      <c r="G18" s="8"/>
      <c r="H18" s="8"/>
      <c r="I18" s="8"/>
      <c r="J18" s="8"/>
      <c r="K18" s="8"/>
      <c r="L18" s="8"/>
      <c r="M18" s="8"/>
      <c r="N18" s="8"/>
      <c r="O18" s="8"/>
      <c r="P18" s="8"/>
      <c r="Q18" s="8"/>
      <c r="R18" s="8"/>
      <c r="S18" s="8"/>
      <c r="T18" s="8"/>
      <c r="U18" s="8"/>
      <c r="V18" s="8"/>
      <c r="W18" s="8"/>
    </row>
    <row r="19" spans="1:23" s="1" customFormat="1" ht="12">
      <c r="A19" s="11"/>
      <c r="B19" s="8"/>
      <c r="C19" s="8"/>
      <c r="D19" s="8"/>
      <c r="E19" s="8"/>
      <c r="F19" s="8"/>
      <c r="G19" s="8"/>
      <c r="H19" s="8"/>
      <c r="I19" s="8"/>
      <c r="J19" s="8"/>
      <c r="K19" s="8"/>
      <c r="L19" s="8"/>
      <c r="M19" s="8"/>
      <c r="N19" s="8"/>
      <c r="O19" s="8"/>
      <c r="P19" s="8"/>
      <c r="Q19" s="8"/>
      <c r="R19" s="8"/>
      <c r="S19" s="8"/>
      <c r="T19" s="8"/>
      <c r="U19" s="8"/>
      <c r="V19" s="8"/>
      <c r="W19" s="8"/>
    </row>
    <row r="20" spans="1:23" s="1" customFormat="1" ht="12">
      <c r="A20" s="11"/>
      <c r="B20" s="8"/>
      <c r="C20" s="8"/>
      <c r="D20" s="8"/>
      <c r="E20" s="8"/>
      <c r="F20" s="8"/>
      <c r="G20" s="8"/>
      <c r="H20" s="8"/>
      <c r="I20" s="8"/>
      <c r="J20" s="8"/>
      <c r="K20" s="8"/>
      <c r="L20" s="8"/>
      <c r="M20" s="8"/>
      <c r="N20" s="8"/>
      <c r="O20" s="8"/>
      <c r="P20" s="8"/>
      <c r="Q20" s="8"/>
      <c r="R20" s="8"/>
      <c r="S20" s="8"/>
      <c r="T20" s="8"/>
      <c r="U20" s="8"/>
      <c r="V20" s="8"/>
      <c r="W20" s="8"/>
    </row>
    <row r="21" spans="1:23" s="1" customFormat="1" ht="12">
      <c r="A21" s="11"/>
      <c r="B21" s="8"/>
      <c r="C21" s="8"/>
      <c r="D21" s="8"/>
      <c r="E21" s="8"/>
      <c r="F21" s="8"/>
      <c r="G21" s="8"/>
      <c r="H21" s="8"/>
      <c r="I21" s="8"/>
      <c r="J21" s="8"/>
      <c r="K21" s="8"/>
      <c r="L21" s="8"/>
      <c r="M21" s="8"/>
      <c r="N21" s="8"/>
      <c r="O21" s="8"/>
      <c r="P21" s="8"/>
      <c r="Q21" s="8"/>
      <c r="R21" s="8"/>
      <c r="S21" s="8"/>
      <c r="T21" s="8"/>
      <c r="U21" s="8"/>
      <c r="V21" s="8"/>
      <c r="W21" s="8"/>
    </row>
    <row r="22" spans="1:23" s="1" customFormat="1" ht="12">
      <c r="A22" s="11"/>
      <c r="B22" s="8"/>
      <c r="C22" s="8"/>
      <c r="D22" s="8"/>
      <c r="E22" s="8"/>
      <c r="F22" s="8"/>
      <c r="G22" s="8"/>
      <c r="H22" s="8"/>
      <c r="I22" s="8"/>
      <c r="J22" s="8"/>
      <c r="K22" s="8"/>
      <c r="L22" s="8"/>
      <c r="M22" s="8"/>
      <c r="N22" s="8"/>
      <c r="O22" s="8"/>
      <c r="P22" s="8"/>
      <c r="Q22" s="8"/>
      <c r="R22" s="8"/>
      <c r="S22" s="8"/>
      <c r="T22" s="8"/>
      <c r="U22" s="8"/>
      <c r="V22" s="8"/>
      <c r="W22" s="8"/>
    </row>
    <row r="23" spans="1:23" s="1" customFormat="1" ht="12">
      <c r="A23" s="11"/>
      <c r="B23" s="8"/>
      <c r="C23" s="8"/>
      <c r="D23" s="8"/>
      <c r="E23" s="8"/>
      <c r="F23" s="8"/>
      <c r="G23" s="8"/>
      <c r="H23" s="8"/>
      <c r="I23" s="8"/>
      <c r="J23" s="8"/>
      <c r="K23" s="8"/>
      <c r="L23" s="8"/>
      <c r="M23" s="8"/>
      <c r="N23" s="8"/>
      <c r="O23" s="8"/>
      <c r="P23" s="8"/>
      <c r="Q23" s="8"/>
      <c r="R23" s="8"/>
      <c r="S23" s="8"/>
      <c r="T23" s="8"/>
      <c r="U23" s="8"/>
      <c r="V23" s="8"/>
      <c r="W23" s="8"/>
    </row>
    <row r="24" spans="1:23" s="1" customFormat="1" ht="12">
      <c r="A24" s="11"/>
      <c r="B24" s="8"/>
      <c r="C24" s="8"/>
      <c r="D24" s="8"/>
      <c r="E24" s="8"/>
      <c r="F24" s="8"/>
      <c r="G24" s="8"/>
      <c r="H24" s="8"/>
      <c r="I24" s="8"/>
      <c r="J24" s="8"/>
      <c r="K24" s="8"/>
      <c r="L24" s="8"/>
      <c r="M24" s="8"/>
      <c r="N24" s="8"/>
      <c r="O24" s="8"/>
      <c r="P24" s="8"/>
      <c r="Q24" s="8"/>
      <c r="R24" s="8"/>
      <c r="S24" s="8"/>
      <c r="T24" s="8"/>
      <c r="U24" s="8"/>
      <c r="V24" s="8"/>
      <c r="W24" s="8"/>
    </row>
    <row r="25" spans="1:23" s="1" customFormat="1" ht="12">
      <c r="A25" s="11"/>
      <c r="B25" s="8"/>
      <c r="C25" s="8"/>
      <c r="D25" s="8"/>
      <c r="E25" s="8"/>
      <c r="F25" s="8"/>
      <c r="G25" s="8"/>
      <c r="H25" s="8"/>
      <c r="I25" s="8"/>
      <c r="J25" s="8"/>
      <c r="K25" s="8"/>
      <c r="L25" s="8"/>
      <c r="M25" s="8"/>
      <c r="N25" s="8"/>
      <c r="O25" s="8"/>
      <c r="P25" s="8"/>
      <c r="Q25" s="8"/>
      <c r="R25" s="8"/>
      <c r="S25" s="8"/>
      <c r="T25" s="8"/>
      <c r="U25" s="8"/>
      <c r="V25" s="8"/>
      <c r="W25" s="8"/>
    </row>
    <row r="26" spans="1:23" s="1" customFormat="1" ht="12">
      <c r="A26" s="11"/>
      <c r="B26" s="8"/>
      <c r="C26" s="8"/>
      <c r="D26" s="8"/>
      <c r="E26" s="8"/>
      <c r="F26" s="8"/>
      <c r="G26" s="8"/>
      <c r="H26" s="8"/>
      <c r="I26" s="8"/>
      <c r="J26" s="8"/>
      <c r="K26" s="8"/>
      <c r="L26" s="8"/>
      <c r="M26" s="8"/>
      <c r="N26" s="8"/>
      <c r="O26" s="8"/>
      <c r="P26" s="8"/>
      <c r="Q26" s="8"/>
      <c r="R26" s="8"/>
      <c r="S26" s="8"/>
      <c r="T26" s="8"/>
      <c r="U26" s="8"/>
      <c r="V26" s="8"/>
      <c r="W26" s="8"/>
    </row>
    <row r="27" spans="1:23" s="1" customFormat="1" ht="12">
      <c r="A27" s="11"/>
      <c r="B27" s="8"/>
      <c r="C27" s="8"/>
      <c r="D27" s="8"/>
      <c r="E27" s="8"/>
      <c r="F27" s="8"/>
      <c r="G27" s="8"/>
      <c r="H27" s="8"/>
      <c r="I27" s="8"/>
      <c r="J27" s="8"/>
      <c r="K27" s="8"/>
      <c r="L27" s="8"/>
      <c r="M27" s="8"/>
      <c r="N27" s="8"/>
      <c r="O27" s="8"/>
      <c r="P27" s="8"/>
      <c r="Q27" s="8"/>
      <c r="R27" s="8"/>
      <c r="S27" s="8"/>
      <c r="T27" s="8"/>
      <c r="U27" s="8"/>
      <c r="V27" s="8"/>
      <c r="W27" s="8"/>
    </row>
    <row r="28" spans="1:23" s="1" customFormat="1" ht="12">
      <c r="A28" s="11"/>
      <c r="B28" s="8"/>
      <c r="C28" s="8"/>
      <c r="D28" s="8"/>
      <c r="E28" s="8"/>
      <c r="F28" s="8"/>
      <c r="G28" s="8"/>
      <c r="H28" s="8"/>
      <c r="I28" s="8"/>
      <c r="J28" s="8"/>
      <c r="K28" s="8"/>
      <c r="L28" s="8"/>
      <c r="M28" s="8"/>
      <c r="N28" s="8"/>
      <c r="O28" s="8"/>
      <c r="P28" s="8"/>
      <c r="Q28" s="8"/>
      <c r="R28" s="8"/>
      <c r="S28" s="8"/>
      <c r="T28" s="8"/>
      <c r="U28" s="8"/>
      <c r="V28" s="8"/>
      <c r="W28" s="8"/>
    </row>
    <row r="29" spans="1:23" s="1" customFormat="1" ht="12">
      <c r="A29" s="11"/>
      <c r="B29" s="8"/>
      <c r="C29" s="8"/>
      <c r="D29" s="8"/>
      <c r="E29" s="8"/>
      <c r="F29" s="8"/>
      <c r="G29" s="8"/>
      <c r="H29" s="8"/>
      <c r="I29" s="8"/>
      <c r="J29" s="8"/>
      <c r="K29" s="8"/>
      <c r="L29" s="8"/>
      <c r="M29" s="8"/>
      <c r="N29" s="8"/>
      <c r="O29" s="8"/>
      <c r="P29" s="8"/>
      <c r="Q29" s="8"/>
      <c r="R29" s="8"/>
      <c r="S29" s="8"/>
      <c r="T29" s="8"/>
      <c r="U29" s="8"/>
      <c r="V29" s="8"/>
      <c r="W29" s="8"/>
    </row>
    <row r="30" spans="1:23" s="1" customFormat="1" ht="12">
      <c r="A30" s="11"/>
      <c r="B30" s="8"/>
      <c r="C30" s="8"/>
      <c r="D30" s="8"/>
      <c r="E30" s="8"/>
      <c r="F30" s="8"/>
      <c r="G30" s="8"/>
      <c r="H30" s="8"/>
      <c r="I30" s="8"/>
      <c r="J30" s="8"/>
      <c r="K30" s="8"/>
      <c r="L30" s="8"/>
      <c r="M30" s="8"/>
      <c r="N30" s="8"/>
      <c r="O30" s="8"/>
      <c r="P30" s="8"/>
      <c r="Q30" s="8"/>
      <c r="R30" s="8"/>
      <c r="S30" s="8"/>
      <c r="T30" s="8"/>
      <c r="U30" s="8"/>
      <c r="V30" s="8"/>
      <c r="W30" s="8"/>
    </row>
    <row r="31" spans="1:23" s="1" customFormat="1" ht="12">
      <c r="A31" s="11"/>
      <c r="B31" s="8"/>
      <c r="C31" s="8"/>
      <c r="D31" s="8"/>
      <c r="E31" s="8"/>
      <c r="F31" s="8"/>
      <c r="G31" s="8"/>
      <c r="H31" s="8"/>
      <c r="I31" s="8"/>
      <c r="J31" s="8"/>
      <c r="K31" s="8"/>
      <c r="L31" s="8"/>
      <c r="M31" s="8"/>
      <c r="N31" s="8"/>
      <c r="O31" s="8"/>
      <c r="P31" s="8"/>
      <c r="Q31" s="8"/>
      <c r="R31" s="8"/>
      <c r="S31" s="8"/>
      <c r="T31" s="8"/>
      <c r="U31" s="8"/>
      <c r="V31" s="8"/>
      <c r="W31" s="8"/>
    </row>
    <row r="32" spans="1:23" s="1" customFormat="1" ht="12">
      <c r="A32" s="11"/>
      <c r="B32" s="8"/>
      <c r="C32" s="8"/>
      <c r="D32" s="8"/>
      <c r="E32" s="8"/>
      <c r="F32" s="8"/>
      <c r="G32" s="8"/>
      <c r="H32" s="8"/>
      <c r="I32" s="8"/>
      <c r="J32" s="8"/>
      <c r="K32" s="8"/>
      <c r="L32" s="8"/>
      <c r="M32" s="8"/>
      <c r="N32" s="8"/>
      <c r="O32" s="8"/>
      <c r="P32" s="8"/>
      <c r="Q32" s="8"/>
      <c r="R32" s="8"/>
      <c r="S32" s="8"/>
      <c r="T32" s="8"/>
      <c r="U32" s="8"/>
      <c r="V32" s="8"/>
      <c r="W32" s="8"/>
    </row>
    <row r="33" spans="1:23" s="1" customFormat="1" ht="12">
      <c r="A33" s="11"/>
      <c r="B33" s="8"/>
      <c r="C33" s="8"/>
      <c r="D33" s="8"/>
      <c r="E33" s="8"/>
      <c r="F33" s="8"/>
      <c r="G33" s="8"/>
      <c r="H33" s="8"/>
      <c r="I33" s="8"/>
      <c r="J33" s="8"/>
      <c r="K33" s="8"/>
      <c r="L33" s="8"/>
      <c r="M33" s="8"/>
      <c r="N33" s="8"/>
      <c r="O33" s="8"/>
      <c r="P33" s="8"/>
      <c r="Q33" s="8"/>
      <c r="R33" s="8"/>
      <c r="S33" s="8"/>
      <c r="T33" s="8"/>
      <c r="U33" s="8"/>
      <c r="V33" s="8"/>
      <c r="W33" s="8"/>
    </row>
    <row r="34" spans="1:23" s="1" customFormat="1" ht="12">
      <c r="A34" s="11"/>
      <c r="B34" s="8"/>
      <c r="C34" s="8"/>
      <c r="D34" s="8"/>
      <c r="E34" s="8"/>
      <c r="F34" s="8"/>
      <c r="G34" s="8"/>
      <c r="H34" s="8"/>
      <c r="I34" s="8"/>
      <c r="J34" s="8"/>
      <c r="K34" s="8"/>
      <c r="L34" s="8"/>
      <c r="M34" s="8"/>
      <c r="N34" s="8"/>
      <c r="O34" s="8"/>
      <c r="P34" s="8"/>
      <c r="Q34" s="8"/>
      <c r="R34" s="8"/>
      <c r="S34" s="8"/>
      <c r="T34" s="8"/>
      <c r="U34" s="8"/>
      <c r="V34" s="8"/>
      <c r="W34" s="8"/>
    </row>
    <row r="35" spans="1:23" s="1" customFormat="1" ht="12">
      <c r="A35" s="11"/>
      <c r="B35" s="8"/>
      <c r="C35" s="8"/>
      <c r="D35" s="8"/>
      <c r="E35" s="8"/>
      <c r="F35" s="8"/>
      <c r="G35" s="8"/>
      <c r="H35" s="8"/>
      <c r="I35" s="8"/>
      <c r="J35" s="8"/>
      <c r="K35" s="8"/>
      <c r="L35" s="8"/>
      <c r="M35" s="8"/>
      <c r="N35" s="8"/>
      <c r="O35" s="8"/>
      <c r="P35" s="8"/>
      <c r="Q35" s="8"/>
      <c r="R35" s="8"/>
      <c r="S35" s="8"/>
      <c r="T35" s="8"/>
      <c r="U35" s="8"/>
      <c r="V35" s="8"/>
      <c r="W35" s="8"/>
    </row>
    <row r="36" spans="1:23" s="1" customFormat="1" ht="12">
      <c r="A36" s="11"/>
      <c r="B36" s="8"/>
      <c r="C36" s="8"/>
      <c r="D36" s="8"/>
      <c r="E36" s="8"/>
      <c r="F36" s="8"/>
      <c r="G36" s="8"/>
      <c r="H36" s="8"/>
      <c r="I36" s="8"/>
      <c r="J36" s="8"/>
      <c r="K36" s="8"/>
      <c r="L36" s="8"/>
      <c r="M36" s="8"/>
      <c r="N36" s="8"/>
      <c r="O36" s="8"/>
      <c r="P36" s="8"/>
      <c r="Q36" s="8"/>
      <c r="R36" s="8"/>
      <c r="S36" s="8"/>
      <c r="T36" s="8"/>
      <c r="U36" s="8"/>
      <c r="V36" s="8"/>
      <c r="W36" s="8"/>
    </row>
    <row r="37" spans="1:23" s="1" customFormat="1" ht="12">
      <c r="A37" s="11"/>
      <c r="B37" s="8"/>
      <c r="C37" s="8"/>
      <c r="D37" s="8"/>
      <c r="E37" s="8"/>
      <c r="F37" s="8"/>
      <c r="G37" s="8"/>
      <c r="H37" s="8"/>
      <c r="I37" s="8"/>
      <c r="J37" s="8"/>
      <c r="K37" s="8"/>
      <c r="L37" s="8"/>
      <c r="M37" s="8"/>
      <c r="N37" s="8"/>
      <c r="O37" s="8"/>
      <c r="P37" s="8"/>
      <c r="Q37" s="8"/>
      <c r="R37" s="8"/>
      <c r="S37" s="8"/>
      <c r="T37" s="8"/>
      <c r="U37" s="8"/>
      <c r="V37" s="8"/>
      <c r="W37" s="8"/>
    </row>
    <row r="38" spans="1:23" s="1" customFormat="1" ht="12">
      <c r="A38" s="11"/>
      <c r="B38" s="8"/>
      <c r="C38" s="8"/>
      <c r="D38" s="8"/>
      <c r="E38" s="8"/>
      <c r="F38" s="8"/>
      <c r="G38" s="8"/>
      <c r="H38" s="8"/>
      <c r="I38" s="8"/>
      <c r="J38" s="8"/>
      <c r="K38" s="8"/>
      <c r="L38" s="8"/>
      <c r="M38" s="8"/>
      <c r="N38" s="8"/>
      <c r="O38" s="8"/>
      <c r="P38" s="8"/>
      <c r="Q38" s="8"/>
      <c r="R38" s="8"/>
      <c r="S38" s="8"/>
      <c r="T38" s="8"/>
      <c r="U38" s="8"/>
      <c r="V38" s="8"/>
      <c r="W38" s="8"/>
    </row>
    <row r="39" spans="1:23" s="1" customFormat="1" ht="12">
      <c r="A39" s="11"/>
      <c r="B39" s="8"/>
      <c r="C39" s="8"/>
      <c r="D39" s="8"/>
      <c r="E39" s="8"/>
      <c r="F39" s="8"/>
      <c r="G39" s="8"/>
      <c r="H39" s="8"/>
      <c r="I39" s="8"/>
      <c r="J39" s="8"/>
      <c r="K39" s="8"/>
      <c r="L39" s="8"/>
      <c r="M39" s="8"/>
      <c r="N39" s="8"/>
      <c r="O39" s="8"/>
      <c r="P39" s="8"/>
      <c r="Q39" s="8"/>
      <c r="R39" s="8"/>
      <c r="S39" s="8"/>
      <c r="T39" s="8"/>
      <c r="U39" s="8"/>
      <c r="V39" s="8"/>
      <c r="W39" s="8"/>
    </row>
    <row r="40" spans="1:23" s="1" customFormat="1" ht="12">
      <c r="A40" s="11"/>
      <c r="B40" s="8"/>
      <c r="C40" s="8"/>
      <c r="D40" s="8"/>
      <c r="E40" s="8"/>
      <c r="F40" s="8"/>
      <c r="G40" s="8"/>
      <c r="H40" s="8"/>
      <c r="I40" s="8"/>
      <c r="J40" s="8"/>
      <c r="K40" s="8"/>
      <c r="L40" s="8"/>
      <c r="M40" s="8"/>
      <c r="N40" s="8"/>
      <c r="O40" s="8"/>
      <c r="P40" s="8"/>
      <c r="Q40" s="8"/>
      <c r="R40" s="8"/>
      <c r="S40" s="8"/>
      <c r="T40" s="8"/>
      <c r="U40" s="8"/>
      <c r="V40" s="8"/>
      <c r="W40" s="8"/>
    </row>
    <row r="41" spans="1:23" s="1" customFormat="1" ht="12">
      <c r="A41" s="11"/>
      <c r="B41" s="8"/>
      <c r="C41" s="8"/>
      <c r="D41" s="8"/>
      <c r="E41" s="8"/>
      <c r="F41" s="8"/>
      <c r="G41" s="8"/>
      <c r="H41" s="8"/>
      <c r="I41" s="8"/>
      <c r="J41" s="8"/>
      <c r="K41" s="8"/>
      <c r="L41" s="8"/>
      <c r="M41" s="8"/>
      <c r="N41" s="8"/>
      <c r="O41" s="8"/>
      <c r="P41" s="8"/>
      <c r="Q41" s="8"/>
      <c r="R41" s="8"/>
      <c r="S41" s="8"/>
      <c r="T41" s="8"/>
      <c r="U41" s="8"/>
      <c r="V41" s="8"/>
      <c r="W41" s="8"/>
    </row>
    <row r="42" spans="1:23" s="1" customFormat="1" ht="12">
      <c r="A42" s="11"/>
      <c r="B42" s="8"/>
      <c r="C42" s="8"/>
      <c r="D42" s="8"/>
      <c r="E42" s="8"/>
      <c r="F42" s="8"/>
      <c r="G42" s="8"/>
      <c r="H42" s="8"/>
      <c r="I42" s="8"/>
      <c r="J42" s="8"/>
      <c r="K42" s="8"/>
      <c r="L42" s="8"/>
      <c r="M42" s="8"/>
      <c r="N42" s="8"/>
      <c r="O42" s="8"/>
      <c r="P42" s="8"/>
      <c r="Q42" s="8"/>
      <c r="R42" s="8"/>
      <c r="S42" s="8"/>
      <c r="T42" s="8"/>
      <c r="U42" s="8"/>
      <c r="V42" s="8"/>
      <c r="W42" s="8"/>
    </row>
    <row r="43" spans="1:23" s="1" customFormat="1" ht="12">
      <c r="A43" s="11"/>
      <c r="B43" s="8"/>
      <c r="C43" s="8"/>
      <c r="D43" s="8"/>
      <c r="E43" s="8"/>
      <c r="F43" s="8"/>
      <c r="G43" s="8"/>
      <c r="H43" s="8"/>
      <c r="I43" s="8"/>
      <c r="J43" s="8"/>
      <c r="K43" s="8"/>
      <c r="L43" s="8"/>
      <c r="M43" s="8"/>
      <c r="N43" s="8"/>
      <c r="O43" s="8"/>
      <c r="P43" s="8"/>
      <c r="Q43" s="8"/>
      <c r="R43" s="8"/>
      <c r="S43" s="8"/>
      <c r="T43" s="8"/>
      <c r="U43" s="8"/>
      <c r="V43" s="8"/>
      <c r="W43" s="8"/>
    </row>
    <row r="44" spans="1:23" s="1" customFormat="1" ht="12">
      <c r="A44" s="11"/>
      <c r="B44" s="8"/>
      <c r="C44" s="8"/>
      <c r="D44" s="8"/>
      <c r="E44" s="8"/>
      <c r="F44" s="8"/>
      <c r="G44" s="8"/>
      <c r="H44" s="8"/>
      <c r="I44" s="8"/>
      <c r="J44" s="8"/>
      <c r="K44" s="8"/>
      <c r="L44" s="8"/>
      <c r="M44" s="8"/>
      <c r="N44" s="8"/>
      <c r="O44" s="8"/>
      <c r="P44" s="8"/>
      <c r="Q44" s="8"/>
      <c r="R44" s="8"/>
      <c r="S44" s="8"/>
      <c r="T44" s="8"/>
      <c r="U44" s="8"/>
      <c r="V44" s="8"/>
      <c r="W44" s="8"/>
    </row>
    <row r="45" spans="1:23" s="1" customFormat="1" ht="12">
      <c r="A45" s="11"/>
      <c r="B45" s="8"/>
      <c r="C45" s="8"/>
      <c r="D45" s="8"/>
      <c r="E45" s="8"/>
      <c r="F45" s="8"/>
      <c r="G45" s="8"/>
      <c r="H45" s="8"/>
      <c r="I45" s="8"/>
      <c r="J45" s="8"/>
      <c r="K45" s="8"/>
      <c r="L45" s="8"/>
      <c r="M45" s="8"/>
      <c r="N45" s="8"/>
      <c r="O45" s="8"/>
      <c r="P45" s="8"/>
      <c r="Q45" s="8"/>
      <c r="R45" s="8"/>
      <c r="S45" s="8"/>
      <c r="T45" s="8"/>
      <c r="U45" s="8"/>
      <c r="V45" s="8"/>
      <c r="W45" s="8"/>
    </row>
    <row r="46" spans="1:23" s="1" customFormat="1" ht="12">
      <c r="A46" s="11">
        <v>2</v>
      </c>
      <c r="B46" s="8"/>
      <c r="C46" s="8"/>
      <c r="D46" s="8"/>
      <c r="E46" s="8"/>
      <c r="F46" s="8"/>
      <c r="G46" s="8"/>
      <c r="H46" s="8"/>
      <c r="I46" s="8"/>
      <c r="J46" s="8"/>
      <c r="K46" s="8"/>
      <c r="L46" s="8"/>
      <c r="M46" s="8"/>
      <c r="N46" s="8"/>
      <c r="O46" s="8"/>
      <c r="P46" s="8"/>
      <c r="Q46" s="8"/>
      <c r="R46" s="8"/>
      <c r="S46" s="8"/>
      <c r="T46" s="8"/>
      <c r="U46" s="8"/>
      <c r="V46" s="8"/>
      <c r="W46" s="8"/>
    </row>
    <row r="47" spans="1:23" s="1" customFormat="1" ht="12">
      <c r="A47" s="11">
        <v>3</v>
      </c>
      <c r="B47" s="8"/>
      <c r="C47" s="8"/>
      <c r="D47" s="8"/>
      <c r="E47" s="8"/>
      <c r="F47" s="8"/>
      <c r="G47" s="8"/>
      <c r="H47" s="8"/>
      <c r="I47" s="8"/>
      <c r="J47" s="8"/>
      <c r="K47" s="8"/>
      <c r="L47" s="8"/>
      <c r="M47" s="8"/>
      <c r="N47" s="8"/>
      <c r="O47" s="8"/>
      <c r="P47" s="8"/>
      <c r="Q47" s="8"/>
      <c r="R47" s="8"/>
      <c r="S47" s="8"/>
      <c r="T47" s="8"/>
      <c r="U47" s="8"/>
      <c r="V47" s="8"/>
      <c r="W47" s="8"/>
    </row>
    <row r="48" spans="1:23" s="1" customFormat="1" ht="33" customHeight="1">
      <c r="A48" s="12" t="s">
        <v>1660</v>
      </c>
      <c r="B48" s="13" t="s">
        <v>1660</v>
      </c>
      <c r="C48" s="8" t="s">
        <v>1660</v>
      </c>
      <c r="D48" s="8" t="s">
        <v>1660</v>
      </c>
      <c r="E48" s="8" t="s">
        <v>1660</v>
      </c>
      <c r="F48" s="8" t="s">
        <v>1660</v>
      </c>
      <c r="G48" s="8" t="s">
        <v>1660</v>
      </c>
      <c r="H48" s="8" t="s">
        <v>1660</v>
      </c>
      <c r="I48" s="8" t="s">
        <v>1660</v>
      </c>
      <c r="J48" s="8" t="s">
        <v>1660</v>
      </c>
      <c r="K48" s="8" t="s">
        <v>1660</v>
      </c>
      <c r="L48" s="8"/>
      <c r="M48" s="8"/>
      <c r="N48" s="8" t="s">
        <v>1660</v>
      </c>
      <c r="O48" s="8"/>
      <c r="P48" s="8"/>
      <c r="Q48" s="8" t="s">
        <v>1660</v>
      </c>
      <c r="R48" s="8" t="s">
        <v>1660</v>
      </c>
      <c r="S48" s="8" t="s">
        <v>1660</v>
      </c>
      <c r="T48" s="8" t="s">
        <v>1660</v>
      </c>
      <c r="U48" s="8" t="s">
        <v>1660</v>
      </c>
      <c r="V48" s="8" t="s">
        <v>1660</v>
      </c>
      <c r="W48" s="8" t="s">
        <v>1660</v>
      </c>
    </row>
    <row r="49" s="2" customFormat="1" ht="18" customHeight="1"/>
    <row r="50" spans="1:23" s="3" customFormat="1" ht="79.5" customHeight="1">
      <c r="A50" s="14" t="s">
        <v>1657</v>
      </c>
      <c r="B50" s="14"/>
      <c r="C50" s="14"/>
      <c r="D50" s="14"/>
      <c r="E50" s="14"/>
      <c r="F50" s="14"/>
      <c r="G50" s="14"/>
      <c r="H50" s="14"/>
      <c r="I50" s="14"/>
      <c r="J50" s="14"/>
      <c r="K50" s="14"/>
      <c r="L50" s="14"/>
      <c r="M50" s="14"/>
      <c r="N50" s="14"/>
      <c r="O50" s="14"/>
      <c r="P50" s="14"/>
      <c r="Q50" s="14"/>
      <c r="R50" s="14"/>
      <c r="S50" s="14"/>
      <c r="T50" s="14"/>
      <c r="U50" s="14"/>
      <c r="V50" s="14"/>
      <c r="W50" s="14"/>
    </row>
    <row r="51" spans="1:23" s="3" customFormat="1" ht="19.5" customHeight="1">
      <c r="A51" s="15"/>
      <c r="B51" s="15"/>
      <c r="C51" s="15"/>
      <c r="D51" s="15"/>
      <c r="E51" s="15"/>
      <c r="F51" s="15"/>
      <c r="G51" s="15"/>
      <c r="H51" s="15"/>
      <c r="I51" s="15"/>
      <c r="J51" s="15"/>
      <c r="K51" s="15"/>
      <c r="L51" s="15"/>
      <c r="M51" s="15"/>
      <c r="N51" s="15"/>
      <c r="O51" s="15"/>
      <c r="P51" s="15"/>
      <c r="Q51" s="15"/>
      <c r="R51" s="15"/>
      <c r="S51" s="15"/>
      <c r="T51" s="15"/>
      <c r="U51" s="15"/>
      <c r="V51" s="15"/>
      <c r="W51" s="20"/>
    </row>
    <row r="52" s="3" customFormat="1" ht="13.5"/>
  </sheetData>
  <sheetProtection/>
  <mergeCells count="21">
    <mergeCell ref="A1:B1"/>
    <mergeCell ref="A2:W2"/>
    <mergeCell ref="A3:H3"/>
    <mergeCell ref="I3:N3"/>
    <mergeCell ref="Q3:R3"/>
    <mergeCell ref="T3:W3"/>
    <mergeCell ref="H4:I4"/>
    <mergeCell ref="K4:Q4"/>
    <mergeCell ref="R4:U4"/>
    <mergeCell ref="A50:W50"/>
    <mergeCell ref="A51:N51"/>
    <mergeCell ref="A4:A5"/>
    <mergeCell ref="B4:B5"/>
    <mergeCell ref="C4:C5"/>
    <mergeCell ref="D4:D5"/>
    <mergeCell ref="E4:E5"/>
    <mergeCell ref="F4:F5"/>
    <mergeCell ref="G4:G5"/>
    <mergeCell ref="J4:J5"/>
    <mergeCell ref="V4:V5"/>
    <mergeCell ref="W4:W5"/>
  </mergeCells>
  <printOptions horizontalCentered="1"/>
  <pageMargins left="0.39" right="0.39" top="0.59" bottom="0.39" header="0" footer="0"/>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汐陽1408247246</cp:lastModifiedBy>
  <cp:lastPrinted>2019-11-06T02:03:23Z</cp:lastPrinted>
  <dcterms:created xsi:type="dcterms:W3CDTF">2016-07-11T03:13:28Z</dcterms:created>
  <dcterms:modified xsi:type="dcterms:W3CDTF">2023-12-06T01:30:25Z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14</vt:lpwstr>
  </property>
  <property fmtid="{D5CDD505-2E9C-101B-9397-08002B2CF9AE}" pid="5" name="I">
    <vt:lpwstr>AC53835CBF0C4CC6B0879DFA468D0CA0</vt:lpwstr>
  </property>
</Properties>
</file>